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1.xml" ContentType="application/vnd.openxmlformats-officedocument.spreadsheetml.table+xml"/>
  <Override PartName="/xl/drawings/drawing9.xml" ContentType="application/vnd.openxmlformats-officedocument.drawing+xml"/>
  <Override PartName="/xl/tables/table12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3.xml" ContentType="application/vnd.openxmlformats-officedocument.spreadsheetml.table+xml"/>
  <Override PartName="/xl/drawings/drawing11.xml" ContentType="application/vnd.openxmlformats-officedocument.drawing+xml"/>
  <Override PartName="/xl/tables/table14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5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9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20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1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2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5\DOCS TRIBUNAL 2025\INFORMES MENSUALES\AGOSTO  25\"/>
    </mc:Choice>
  </mc:AlternateContent>
  <xr:revisionPtr revIDLastSave="0" documentId="13_ncr:1_{227D0A6D-60C3-4E83-8B24-6BFBEAEE850F}" xr6:coauthVersionLast="47" xr6:coauthVersionMax="47" xr10:uidLastSave="{00000000-0000-0000-0000-000000000000}"/>
  <bookViews>
    <workbookView xWindow="-120" yWindow="-120" windowWidth="29040" windowHeight="15720" tabRatio="905" firstSheet="7" activeTab="18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ADO CIVICO" sheetId="36" r:id="rId15"/>
    <sheet name="DEFENSORIA DE OFICIO" sheetId="39" r:id="rId16"/>
    <sheet name="TAMIZAJES" sheetId="37" r:id="rId17"/>
    <sheet name="MEDIACION" sheetId="38" r:id="rId18"/>
    <sheet name="ÁREA MEDICA" sheetId="35" r:id="rId19"/>
  </sheets>
  <externalReferences>
    <externalReference r:id="rId20"/>
    <externalReference r:id="rId21"/>
  </externalReferences>
  <definedNames>
    <definedName name="_xlnm.Print_Area" localSheetId="7">DOCUMENTACION!$A$1:$E$41</definedName>
    <definedName name="_xlnm.Print_Area" localSheetId="6">'ESTADO DE EBRIEDAD'!$A$1:$I$80</definedName>
    <definedName name="_xlnm.Print_Area" localSheetId="13">JUZGADOS!$A$1:$S$33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39" l="1"/>
  <c r="C39" i="18" l="1"/>
  <c r="G44" i="14"/>
  <c r="G43" i="14"/>
  <c r="G42" i="14"/>
  <c r="D19" i="1"/>
  <c r="C19" i="1"/>
  <c r="C19" i="5" l="1"/>
  <c r="D19" i="5"/>
  <c r="B20" i="38"/>
  <c r="B18" i="37"/>
  <c r="B17" i="36" l="1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E16" i="34"/>
  <c r="F16" i="34"/>
  <c r="G16" i="34"/>
  <c r="H16" i="34"/>
  <c r="I16" i="34"/>
  <c r="J16" i="34"/>
  <c r="C17" i="9"/>
  <c r="H17" i="10" l="1"/>
  <c r="H22" i="10"/>
  <c r="D65" i="18"/>
  <c r="D39" i="18"/>
  <c r="H23" i="10" l="1"/>
  <c r="D16" i="34"/>
  <c r="K16" i="34" s="1"/>
  <c r="H24" i="10" l="1"/>
  <c r="C21" i="2"/>
  <c r="H25" i="10" l="1"/>
  <c r="H27" i="10"/>
  <c r="C18" i="3" l="1"/>
  <c r="C19" i="6"/>
  <c r="F30" i="14" l="1"/>
  <c r="C28" i="9" l="1"/>
  <c r="D18" i="3" l="1"/>
  <c r="G33" i="14" l="1"/>
  <c r="G34" i="14"/>
  <c r="G35" i="14"/>
  <c r="G32" i="14"/>
  <c r="D19" i="6" l="1"/>
  <c r="D21" i="2"/>
  <c r="D27" i="10"/>
  <c r="C27" i="10"/>
  <c r="D17" i="10"/>
  <c r="C17" i="10"/>
  <c r="C38" i="15"/>
  <c r="F37" i="14"/>
  <c r="F39" i="14" s="1"/>
  <c r="E37" i="14"/>
  <c r="D37" i="14"/>
  <c r="C37" i="14"/>
  <c r="E30" i="14"/>
  <c r="D30" i="14"/>
  <c r="C30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39" i="14" l="1"/>
  <c r="D39" i="14"/>
  <c r="E39" i="14"/>
  <c r="F40" i="13"/>
  <c r="G30" i="14"/>
  <c r="G37" i="14"/>
  <c r="G39" i="14" l="1"/>
</calcChain>
</file>

<file path=xl/sharedStrings.xml><?xml version="1.0" encoding="utf-8"?>
<sst xmlns="http://schemas.openxmlformats.org/spreadsheetml/2006/main" count="341" uniqueCount="206">
  <si>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</si>
  <si>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</si>
  <si>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</si>
  <si>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</si>
  <si>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</si>
  <si>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</si>
  <si>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</si>
  <si>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</si>
  <si>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</si>
  <si>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</si>
  <si>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</si>
  <si>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</si>
  <si>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</si>
  <si>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</si>
  <si>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</si>
  <si>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</si>
  <si>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</si>
  <si>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</si>
  <si>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</si>
  <si>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</si>
  <si>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</si>
  <si>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</si>
  <si>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</si>
  <si>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</si>
  <si>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</si>
  <si>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</si>
  <si>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</si>
  <si>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</si>
  <si>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</si>
  <si>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</si>
  <si>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</si>
  <si>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</si>
  <si>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</si>
  <si>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</si>
  <si>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</si>
  <si>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</si>
  <si>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</si>
  <si>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</si>
  <si>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</si>
  <si>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</si>
  <si>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</si>
  <si>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</si>
  <si>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</si>
  <si>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</si>
  <si>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</si>
  <si>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</si>
  <si>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</si>
  <si>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</si>
  <si>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</si>
  <si>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</si>
  <si>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</si>
  <si>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</si>
  <si>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</si>
  <si>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</si>
  <si>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</si>
  <si>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</si>
  <si>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</si>
  <si>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</si>
  <si>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</si>
  <si>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</si>
  <si>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</si>
  <si>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</si>
  <si>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</si>
  <si>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</si>
  <si>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</si>
  <si>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</si>
  <si>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</si>
  <si>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</si>
  <si>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</si>
  <si>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</si>
  <si>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</si>
  <si>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</si>
  <si>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</si>
  <si>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</si>
  <si>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</si>
  <si>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</si>
  <si>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</si>
  <si>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</si>
  <si>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</si>
  <si>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</si>
  <si>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</si>
  <si>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</si>
  <si>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</si>
  <si>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</si>
  <si>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</si>
  <si>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</si>
  <si>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</si>
  <si>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</si>
  <si>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</si>
  <si>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</si>
  <si>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</si>
  <si>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</si>
  <si>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</si>
  <si>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</si>
  <si>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</si>
  <si>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</si>
  <si>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</si>
  <si>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</si>
  <si>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</si>
  <si>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</si>
  <si>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</si>
  <si>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</si>
  <si>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</si>
  <si>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</si>
  <si>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</si>
  <si>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</si>
  <si>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</si>
  <si>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</si>
  <si>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</si>
  <si>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</si>
  <si>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</si>
  <si>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</si>
  <si>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</si>
  <si>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</si>
  <si>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</si>
  <si>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</si>
  <si>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</si>
  <si>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</si>
  <si>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</si>
  <si>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</si>
  <si>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</si>
  <si>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</si>
  <si>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</si>
  <si>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</si>
  <si>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</si>
  <si>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</si>
  <si>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</si>
  <si>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</si>
  <si>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</si>
  <si>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</si>
  <si>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</si>
  <si>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</si>
  <si>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</si>
  <si>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</si>
  <si>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</si>
  <si>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</si>
  <si>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</si>
  <si>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</si>
  <si>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</si>
  <si>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</si>
  <si>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</si>
  <si>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</si>
  <si>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GRUAS 2024</t>
  </si>
  <si>
    <t>CRUCEROS NO  SEMAFORIZADOS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</si>
  <si>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</si>
  <si>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</si>
  <si>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</si>
  <si>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</si>
  <si>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</si>
  <si>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</si>
  <si>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</si>
  <si>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</si>
  <si>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</si>
  <si>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</si>
  <si>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</si>
  <si>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</si>
  <si>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</si>
  <si>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</si>
  <si>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</si>
  <si>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</si>
  <si>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</si>
  <si>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</si>
  <si>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</si>
  <si>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</si>
  <si>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</si>
  <si>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>AGOSTO 2025</t>
  </si>
  <si>
    <t>AGOSTO/24</t>
  </si>
  <si>
    <t>AGOSTO/25</t>
  </si>
  <si>
    <t>AGOSTO /25</t>
  </si>
  <si>
    <t>TRABAJO COMUNITARIO</t>
  </si>
  <si>
    <t>OTROS</t>
  </si>
  <si>
    <t>GENERO FEMENINO</t>
  </si>
  <si>
    <t>GENERO MASCULINO</t>
  </si>
  <si>
    <t>GENERO MASCULINO MENOR</t>
  </si>
  <si>
    <t>INTOXICADOS</t>
  </si>
  <si>
    <t>DE AGOSTO</t>
  </si>
  <si>
    <t>AFECTADAS</t>
  </si>
  <si>
    <t>AV. HIDALGO Y C. MARIANO LÓPEZ ORTIZ</t>
  </si>
  <si>
    <t>BVLD. TORREÓN MATAMOROS Y CALZ. JOSÉ VASCONCELOS</t>
  </si>
  <si>
    <t>BVLV. REVOLUCIÓN Y CALZ. SALTILLO 400</t>
  </si>
  <si>
    <t>BLVD. TORREON MATAMOROS Y BLVD. TORREON 2000</t>
  </si>
  <si>
    <t>BLVD. INDEPENDENCIA Y C. QUEBEC</t>
  </si>
  <si>
    <t>BVLD. CONSTITUCIÓN Y C. RODRÍGUEZ</t>
  </si>
  <si>
    <t>BLVD. TORREON MATAMOROS Y BLVD. BRAULIO FDZ AGUIRRE</t>
  </si>
  <si>
    <t>BLVD. TORREON MATAMOROS Y CALZ. JOSE VASCONCELOS</t>
  </si>
  <si>
    <t>CARTET. TORREÓN SAN PEDRO FTE AL TSM</t>
  </si>
  <si>
    <t>BLVD. TORREON MATAMOROS FTE AL CAMPO MILITAR</t>
  </si>
  <si>
    <t>AV. JESUS PAMANES Y C. ANTONIO COFIÑO</t>
  </si>
  <si>
    <t>PERIFERICO RAUL LÓPEZ SÁNCHEZ Y BLVD. INDEPENDENCIA</t>
  </si>
  <si>
    <t xml:space="preserve">PERIFERICO RAUL LÓPEZ SÁNCHEZ Y C. ANTONIO DUEÑEZ OROZCO </t>
  </si>
  <si>
    <t>GIRO INDEPENDENCIA</t>
  </si>
  <si>
    <t>PERIFERICO RAÚL LÓPEZ SÁNCHEZ</t>
  </si>
  <si>
    <t>PERIFERICO RAUL LÓPEZ SÁNCHEZ Y AV. BRAVO OTE</t>
  </si>
  <si>
    <t>PERIFERICO RAÚL LÓPEZ SÁNCHEZ BAJO EL PUENTE SOLIDARIDAD</t>
  </si>
  <si>
    <t>PERIFERICO RAÚL LÓPEZ SÁNCHEZ Y CALZ. SANTA FE</t>
  </si>
  <si>
    <t>PERIFERICO RAÚL LÓPEZ SÁNCHEZ Y BLVD. TORREON MATAMOROS</t>
  </si>
  <si>
    <t>PERIFERICO RAÚL LÓPEZ SÁNCHEZ Y CALZ. JUAN PABLO II</t>
  </si>
  <si>
    <t>PERIFERICO RAÚL LÓPEZ SÁNCHEZ SOBRE PUENTE VILLA FLORIDA</t>
  </si>
  <si>
    <t>PERIFERICO RAÚL LÓPEZ SÁNCHEZ Y AV. PROLONG. JUAREZ OTE</t>
  </si>
  <si>
    <t>PERIFERICO RAÚL LÓPEZ SÁNCHEZ Y PASEO DEL ALGODÓN</t>
  </si>
  <si>
    <t>PERIFERICO RAÚL LÓPEZ SÁNCHEZ  FTE AL TIANGUIS DEL AUTO</t>
  </si>
  <si>
    <t>PERIFERICO RAÚL LÓPEZ SÁNCHEZ Y AV. PROLONG. ALLENDE OTE</t>
  </si>
  <si>
    <t>PERIFERICO RAÚL LÓPEZ SÁNCHEZ FTE A PLAZA CITY GALERIAS</t>
  </si>
  <si>
    <t>PERIFERICO RAÚL LÓPEZ SÁNCHEZ Y C. QUINTA</t>
  </si>
  <si>
    <t>JULIO/25</t>
  </si>
  <si>
    <t>APOYOS  EN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</si>
</sst>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  <font>
      <sz val="1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7" fillId="0" borderId="0" xfId="2" applyFont="1"/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2" applyFont="1"/>
    <xf numFmtId="0" fontId="19" fillId="0" borderId="0" xfId="0" applyFont="1" applyAlignment="1">
      <alignment horizontal="center"/>
    </xf>
    <xf numFmtId="0" fontId="8" fillId="0" borderId="0" xfId="2" quotePrefix="1" applyFont="1" applyAlignment="1">
      <alignment horizontal="center" vertical="center" wrapText="1"/>
    </xf>
    <xf numFmtId="0" fontId="20" fillId="0" borderId="0" xfId="2" applyFont="1"/>
    <xf numFmtId="0" fontId="24" fillId="0" borderId="0" xfId="2" applyFont="1" applyAlignment="1">
      <alignment vertical="center"/>
    </xf>
    <xf numFmtId="0" fontId="24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25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2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10" xfId="0" quotePrefix="1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 wrapText="1"/>
    </xf>
    <xf numFmtId="49" fontId="37" fillId="0" borderId="8" xfId="0" applyNumberFormat="1" applyFont="1" applyFill="1" applyBorder="1" applyAlignment="1">
      <alignment horizontal="center" vertical="center"/>
    </xf>
    <xf numFmtId="0" fontId="36" fillId="0" borderId="6" xfId="2" applyFont="1" applyFill="1" applyBorder="1" applyAlignment="1">
      <alignment vertical="center" wrapText="1"/>
    </xf>
    <xf numFmtId="0" fontId="32" fillId="0" borderId="46" xfId="0" applyFont="1" applyFill="1" applyBorder="1" applyAlignment="1">
      <alignment horizontal="center" vertical="center"/>
    </xf>
    <xf numFmtId="0" fontId="34" fillId="0" borderId="3" xfId="2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6" fillId="0" borderId="10" xfId="2" applyFont="1" applyFill="1" applyBorder="1" applyAlignment="1">
      <alignment vertical="center" wrapText="1"/>
    </xf>
    <xf numFmtId="0" fontId="32" fillId="0" borderId="47" xfId="0" applyFont="1" applyFill="1" applyBorder="1" applyAlignment="1">
      <alignment horizontal="center" vertical="center"/>
    </xf>
    <xf numFmtId="0" fontId="34" fillId="0" borderId="13" xfId="2" applyFont="1" applyFill="1" applyBorder="1" applyAlignment="1">
      <alignment horizontal="center" vertical="center"/>
    </xf>
    <xf numFmtId="0" fontId="38" fillId="0" borderId="15" xfId="2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/>
    </xf>
    <xf numFmtId="0" fontId="34" fillId="0" borderId="15" xfId="2" applyFont="1" applyFill="1" applyBorder="1" applyAlignment="1">
      <alignment horizontal="center" vertical="center"/>
    </xf>
    <xf numFmtId="0" fontId="38" fillId="0" borderId="58" xfId="2" applyFont="1" applyFill="1" applyBorder="1" applyAlignment="1">
      <alignment vertical="center" wrapText="1"/>
    </xf>
    <xf numFmtId="0" fontId="34" fillId="0" borderId="51" xfId="2" applyFont="1" applyFill="1" applyBorder="1" applyAlignment="1">
      <alignment horizontal="center" vertical="center"/>
    </xf>
    <xf numFmtId="0" fontId="34" fillId="0" borderId="62" xfId="2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/>
    </xf>
    <xf numFmtId="0" fontId="39" fillId="0" borderId="20" xfId="2" applyFont="1" applyFill="1" applyBorder="1" applyAlignment="1">
      <alignment horizontal="center" vertical="center"/>
    </xf>
    <xf numFmtId="0" fontId="39" fillId="0" borderId="3" xfId="2" applyFont="1" applyFill="1" applyBorder="1" applyAlignment="1">
      <alignment horizontal="center" vertical="center"/>
    </xf>
    <xf numFmtId="0" fontId="36" fillId="0" borderId="5" xfId="2" applyFont="1" applyFill="1" applyBorder="1" applyAlignment="1">
      <alignment vertical="center" wrapText="1"/>
    </xf>
    <xf numFmtId="0" fontId="38" fillId="0" borderId="0" xfId="2" applyFont="1" applyFill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38" fillId="0" borderId="10" xfId="2" applyFont="1" applyFill="1" applyBorder="1" applyAlignment="1">
      <alignment vertical="center" wrapText="1"/>
    </xf>
    <xf numFmtId="0" fontId="28" fillId="0" borderId="0" xfId="2" applyFont="1" applyAlignment="1">
      <alignment vertical="center" wrapText="1"/>
    </xf>
    <xf numFmtId="0" fontId="8" fillId="0" borderId="0" xfId="2" applyFont="1" applyFill="1"/>
    <xf numFmtId="0" fontId="34" fillId="0" borderId="20" xfId="2" applyFont="1" applyFill="1" applyBorder="1" applyAlignment="1">
      <alignment horizontal="center" vertical="center"/>
    </xf>
    <xf numFmtId="0" fontId="32" fillId="0" borderId="0" xfId="2" applyFont="1" applyFill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34" fillId="0" borderId="11" xfId="2" applyFont="1" applyFill="1" applyBorder="1" applyAlignment="1">
      <alignment horizontal="center" vertical="center"/>
    </xf>
    <xf numFmtId="0" fontId="30" fillId="0" borderId="0" xfId="2" applyFont="1" applyAlignment="1">
      <alignment vertical="center" wrapText="1"/>
    </xf>
    <xf numFmtId="0" fontId="35" fillId="0" borderId="40" xfId="2" applyFont="1" applyFill="1" applyBorder="1" applyAlignment="1">
      <alignment horizontal="center" vertical="center" wrapText="1"/>
    </xf>
    <xf numFmtId="3" fontId="31" fillId="0" borderId="8" xfId="2" applyNumberFormat="1" applyFont="1" applyFill="1" applyBorder="1" applyAlignment="1">
      <alignment horizontal="center" vertical="center"/>
    </xf>
    <xf numFmtId="3" fontId="31" fillId="0" borderId="2" xfId="2" applyNumberFormat="1" applyFont="1" applyFill="1" applyBorder="1" applyAlignment="1">
      <alignment horizontal="center" vertical="center"/>
    </xf>
    <xf numFmtId="0" fontId="31" fillId="0" borderId="5" xfId="2" applyFont="1" applyFill="1" applyBorder="1" applyAlignment="1">
      <alignment horizontal="left" vertical="center" wrapText="1"/>
    </xf>
    <xf numFmtId="3" fontId="31" fillId="0" borderId="5" xfId="2" applyNumberFormat="1" applyFont="1" applyFill="1" applyBorder="1" applyAlignment="1">
      <alignment horizontal="center" vertical="center"/>
    </xf>
    <xf numFmtId="0" fontId="31" fillId="0" borderId="38" xfId="2" applyFont="1" applyFill="1" applyBorder="1" applyAlignment="1">
      <alignment horizontal="left" vertical="center" wrapText="1"/>
    </xf>
    <xf numFmtId="3" fontId="31" fillId="0" borderId="38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 wrapText="1" readingOrder="1"/>
    </xf>
    <xf numFmtId="0" fontId="15" fillId="0" borderId="3" xfId="2" applyFont="1" applyFill="1" applyBorder="1" applyAlignment="1">
      <alignment horizontal="center" vertical="center" wrapText="1" readingOrder="1"/>
    </xf>
    <xf numFmtId="0" fontId="17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31" fillId="0" borderId="7" xfId="2" applyFont="1" applyFill="1" applyBorder="1" applyAlignment="1">
      <alignment horizontal="center" vertical="center"/>
    </xf>
    <xf numFmtId="17" fontId="31" fillId="0" borderId="12" xfId="0" applyNumberFormat="1" applyFont="1" applyFill="1" applyBorder="1" applyAlignment="1">
      <alignment horizontal="center" vertical="center"/>
    </xf>
    <xf numFmtId="0" fontId="38" fillId="0" borderId="6" xfId="2" applyFont="1" applyFill="1" applyBorder="1" applyAlignment="1">
      <alignment horizontal="center" vertical="center" wrapText="1"/>
    </xf>
    <xf numFmtId="0" fontId="36" fillId="0" borderId="0" xfId="2" applyFont="1" applyFill="1" applyAlignment="1">
      <alignment horizontal="center" vertical="center"/>
    </xf>
    <xf numFmtId="0" fontId="39" fillId="0" borderId="6" xfId="2" applyFont="1" applyFill="1" applyBorder="1" applyAlignment="1">
      <alignment horizontal="center" vertical="center" wrapText="1"/>
    </xf>
    <xf numFmtId="0" fontId="38" fillId="0" borderId="21" xfId="2" applyFont="1" applyFill="1" applyBorder="1" applyAlignment="1">
      <alignment horizontal="center" vertical="center" wrapText="1"/>
    </xf>
    <xf numFmtId="0" fontId="36" fillId="0" borderId="13" xfId="2" applyFont="1" applyFill="1" applyBorder="1" applyAlignment="1">
      <alignment horizontal="center" vertical="center"/>
    </xf>
    <xf numFmtId="0" fontId="31" fillId="0" borderId="0" xfId="2" applyFont="1"/>
    <xf numFmtId="0" fontId="36" fillId="0" borderId="17" xfId="2" applyFont="1" applyBorder="1"/>
    <xf numFmtId="0" fontId="36" fillId="0" borderId="19" xfId="2" applyFont="1" applyBorder="1" applyAlignment="1">
      <alignment horizontal="center" vertical="center"/>
    </xf>
    <xf numFmtId="0" fontId="36" fillId="0" borderId="20" xfId="2" applyFont="1" applyBorder="1"/>
    <xf numFmtId="0" fontId="36" fillId="0" borderId="4" xfId="2" applyFont="1" applyBorder="1" applyAlignment="1">
      <alignment horizontal="center" vertical="center"/>
    </xf>
    <xf numFmtId="0" fontId="36" fillId="0" borderId="23" xfId="2" applyFont="1" applyBorder="1"/>
    <xf numFmtId="0" fontId="36" fillId="0" borderId="24" xfId="2" applyFont="1" applyBorder="1" applyAlignment="1">
      <alignment horizontal="center" vertical="center"/>
    </xf>
    <xf numFmtId="0" fontId="36" fillId="0" borderId="0" xfId="2" applyFont="1"/>
    <xf numFmtId="0" fontId="38" fillId="0" borderId="0" xfId="2" applyFont="1" applyAlignment="1">
      <alignment horizontal="center" vertical="center"/>
    </xf>
    <xf numFmtId="0" fontId="38" fillId="0" borderId="17" xfId="2" applyFont="1" applyBorder="1" applyAlignment="1">
      <alignment horizontal="center" vertical="center"/>
    </xf>
    <xf numFmtId="0" fontId="38" fillId="0" borderId="19" xfId="2" applyFont="1" applyBorder="1" applyAlignment="1">
      <alignment horizontal="center" vertical="center"/>
    </xf>
    <xf numFmtId="0" fontId="38" fillId="0" borderId="20" xfId="2" applyFont="1" applyBorder="1" applyAlignment="1">
      <alignment horizontal="center" vertical="center"/>
    </xf>
    <xf numFmtId="0" fontId="38" fillId="0" borderId="4" xfId="2" applyFont="1" applyBorder="1" applyAlignment="1">
      <alignment horizontal="center" vertical="center"/>
    </xf>
    <xf numFmtId="0" fontId="38" fillId="0" borderId="23" xfId="2" applyFont="1" applyBorder="1" applyAlignment="1">
      <alignment horizontal="center" vertical="center"/>
    </xf>
    <xf numFmtId="0" fontId="38" fillId="0" borderId="24" xfId="2" applyFont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6" xfId="0" quotePrefix="1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43" fillId="0" borderId="0" xfId="0" applyFont="1" applyFill="1" applyAlignment="1">
      <alignment horizontal="center" vertical="center"/>
    </xf>
    <xf numFmtId="0" fontId="43" fillId="0" borderId="39" xfId="0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3" fillId="0" borderId="4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38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8" fillId="0" borderId="0" xfId="2" applyFont="1"/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Alignment="1">
      <alignment horizontal="center" vertical="center"/>
    </xf>
    <xf numFmtId="0" fontId="18" fillId="0" borderId="0" xfId="2" applyFont="1" applyFill="1" applyBorder="1"/>
    <xf numFmtId="0" fontId="18" fillId="0" borderId="0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35" fillId="0" borderId="68" xfId="2" applyFont="1" applyFill="1" applyBorder="1" applyAlignment="1">
      <alignment horizontal="center" vertical="center" wrapText="1"/>
    </xf>
    <xf numFmtId="0" fontId="35" fillId="0" borderId="69" xfId="2" applyFont="1" applyFill="1" applyBorder="1" applyAlignment="1">
      <alignment horizontal="center" vertical="center" wrapText="1"/>
    </xf>
    <xf numFmtId="0" fontId="31" fillId="0" borderId="7" xfId="2" applyFont="1" applyFill="1" applyBorder="1" applyAlignment="1">
      <alignment horizontal="left" vertical="center" wrapText="1"/>
    </xf>
    <xf numFmtId="3" fontId="31" fillId="0" borderId="12" xfId="2" applyNumberFormat="1" applyFont="1" applyFill="1" applyBorder="1" applyAlignment="1">
      <alignment horizontal="center" vertical="center"/>
    </xf>
    <xf numFmtId="0" fontId="31" fillId="0" borderId="6" xfId="2" applyFont="1" applyFill="1" applyBorder="1" applyAlignment="1">
      <alignment horizontal="left" vertical="center" wrapText="1"/>
    </xf>
    <xf numFmtId="3" fontId="40" fillId="0" borderId="3" xfId="2" applyNumberFormat="1" applyFont="1" applyFill="1" applyBorder="1" applyAlignment="1">
      <alignment horizontal="center" vertical="center"/>
    </xf>
    <xf numFmtId="3" fontId="31" fillId="0" borderId="3" xfId="2" applyNumberFormat="1" applyFont="1" applyFill="1" applyBorder="1" applyAlignment="1">
      <alignment horizontal="center" vertical="center"/>
    </xf>
    <xf numFmtId="0" fontId="33" fillId="0" borderId="67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3" fontId="31" fillId="0" borderId="0" xfId="2" applyNumberFormat="1" applyFont="1" applyFill="1" applyBorder="1" applyAlignment="1">
      <alignment horizontal="center" vertical="center"/>
    </xf>
    <xf numFmtId="0" fontId="33" fillId="0" borderId="56" xfId="2" applyFont="1" applyFill="1" applyBorder="1" applyAlignment="1">
      <alignment horizontal="left" vertical="center" wrapText="1"/>
    </xf>
    <xf numFmtId="0" fontId="35" fillId="0" borderId="8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wrapText="1"/>
    </xf>
    <xf numFmtId="3" fontId="35" fillId="0" borderId="3" xfId="2" applyNumberFormat="1" applyFont="1" applyFill="1" applyBorder="1" applyAlignment="1">
      <alignment horizontal="center" vertical="center"/>
    </xf>
    <xf numFmtId="20" fontId="31" fillId="0" borderId="2" xfId="2" applyNumberFormat="1" applyFont="1" applyFill="1" applyBorder="1" applyAlignment="1">
      <alignment horizontal="center" vertical="center" wrapText="1"/>
    </xf>
    <xf numFmtId="0" fontId="31" fillId="0" borderId="5" xfId="2" applyFont="1" applyFill="1" applyBorder="1" applyAlignment="1">
      <alignment horizontal="center" vertical="center" wrapText="1"/>
    </xf>
    <xf numFmtId="3" fontId="33" fillId="0" borderId="44" xfId="2" applyNumberFormat="1" applyFont="1" applyFill="1" applyBorder="1" applyAlignment="1">
      <alignment horizontal="center" vertical="center"/>
    </xf>
    <xf numFmtId="0" fontId="31" fillId="0" borderId="37" xfId="2" applyFont="1" applyFill="1" applyBorder="1" applyAlignment="1">
      <alignment horizontal="center" vertical="center" wrapText="1" readingOrder="1"/>
    </xf>
    <xf numFmtId="3" fontId="38" fillId="0" borderId="43" xfId="2" applyNumberFormat="1" applyFont="1" applyFill="1" applyBorder="1" applyAlignment="1">
      <alignment horizontal="center" vertical="center" wrapText="1"/>
    </xf>
    <xf numFmtId="3" fontId="38" fillId="0" borderId="45" xfId="2" applyNumberFormat="1" applyFont="1" applyFill="1" applyBorder="1" applyAlignment="1">
      <alignment horizontal="center" vertical="center"/>
    </xf>
    <xf numFmtId="0" fontId="39" fillId="0" borderId="8" xfId="2" applyFont="1" applyFill="1" applyBorder="1" applyAlignment="1">
      <alignment horizontal="center" vertical="center" wrapText="1"/>
    </xf>
    <xf numFmtId="0" fontId="39" fillId="0" borderId="12" xfId="2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3" fillId="0" borderId="56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2" fillId="0" borderId="25" xfId="2" applyFont="1" applyBorder="1"/>
    <xf numFmtId="0" fontId="32" fillId="0" borderId="27" xfId="2" applyFont="1" applyBorder="1" applyAlignment="1">
      <alignment horizontal="center" vertical="center"/>
    </xf>
    <xf numFmtId="0" fontId="38" fillId="0" borderId="66" xfId="2" applyFont="1" applyBorder="1" applyAlignment="1">
      <alignment horizontal="center" vertical="center"/>
    </xf>
    <xf numFmtId="0" fontId="38" fillId="0" borderId="8" xfId="2" applyFont="1" applyBorder="1" applyAlignment="1">
      <alignment horizontal="center" vertical="center"/>
    </xf>
    <xf numFmtId="0" fontId="36" fillId="0" borderId="46" xfId="2" applyFont="1" applyBorder="1"/>
    <xf numFmtId="0" fontId="36" fillId="0" borderId="20" xfId="2" applyFont="1" applyBorder="1" applyAlignment="1">
      <alignment wrapText="1"/>
    </xf>
    <xf numFmtId="0" fontId="47" fillId="0" borderId="11" xfId="0" applyFont="1" applyFill="1" applyBorder="1" applyAlignment="1">
      <alignment horizontal="left"/>
    </xf>
    <xf numFmtId="0" fontId="47" fillId="0" borderId="2" xfId="0" applyFont="1" applyFill="1" applyBorder="1" applyAlignment="1">
      <alignment horizontal="left"/>
    </xf>
    <xf numFmtId="0" fontId="33" fillId="0" borderId="46" xfId="0" applyFont="1" applyFill="1" applyBorder="1"/>
    <xf numFmtId="0" fontId="33" fillId="0" borderId="20" xfId="0" applyFont="1" applyFill="1" applyBorder="1"/>
    <xf numFmtId="0" fontId="33" fillId="0" borderId="14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 wrapText="1"/>
    </xf>
    <xf numFmtId="0" fontId="33" fillId="0" borderId="26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wrapText="1"/>
    </xf>
    <xf numFmtId="0" fontId="33" fillId="0" borderId="22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63" xfId="0" applyFont="1" applyFill="1" applyBorder="1" applyAlignment="1">
      <alignment horizontal="center" vertical="center"/>
    </xf>
    <xf numFmtId="0" fontId="38" fillId="0" borderId="52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/>
    </xf>
    <xf numFmtId="0" fontId="32" fillId="0" borderId="10" xfId="2" applyFont="1" applyFill="1" applyBorder="1" applyAlignment="1">
      <alignment vertical="center" wrapText="1"/>
    </xf>
    <xf numFmtId="3" fontId="38" fillId="0" borderId="26" xfId="2" applyNumberFormat="1" applyFont="1" applyFill="1" applyBorder="1" applyAlignment="1">
      <alignment horizontal="center" vertical="center"/>
    </xf>
    <xf numFmtId="3" fontId="38" fillId="0" borderId="64" xfId="2" applyNumberFormat="1" applyFont="1" applyFill="1" applyBorder="1" applyAlignment="1">
      <alignment horizontal="center" vertical="center"/>
    </xf>
    <xf numFmtId="3" fontId="38" fillId="0" borderId="29" xfId="2" applyNumberFormat="1" applyFont="1" applyFill="1" applyBorder="1" applyAlignment="1">
      <alignment horizontal="center" vertical="center"/>
    </xf>
    <xf numFmtId="3" fontId="38" fillId="0" borderId="57" xfId="2" applyNumberFormat="1" applyFont="1" applyFill="1" applyBorder="1" applyAlignment="1">
      <alignment horizontal="center" vertical="center"/>
    </xf>
    <xf numFmtId="0" fontId="38" fillId="0" borderId="42" xfId="2" applyFont="1" applyFill="1" applyBorder="1" applyAlignment="1">
      <alignment horizontal="center" vertical="center" wrapText="1"/>
    </xf>
    <xf numFmtId="0" fontId="46" fillId="0" borderId="7" xfId="2" applyFont="1" applyFill="1" applyBorder="1" applyAlignment="1">
      <alignment horizontal="center"/>
    </xf>
    <xf numFmtId="0" fontId="46" fillId="0" borderId="12" xfId="2" applyFont="1" applyFill="1" applyBorder="1" applyAlignment="1">
      <alignment horizontal="center"/>
    </xf>
    <xf numFmtId="0" fontId="31" fillId="0" borderId="6" xfId="2" applyFont="1" applyFill="1" applyBorder="1" applyAlignment="1">
      <alignment horizontal="center"/>
    </xf>
    <xf numFmtId="0" fontId="31" fillId="0" borderId="10" xfId="2" applyFont="1" applyFill="1" applyBorder="1" applyAlignment="1">
      <alignment horizontal="center"/>
    </xf>
    <xf numFmtId="0" fontId="31" fillId="0" borderId="17" xfId="2" applyFont="1" applyBorder="1" applyAlignment="1">
      <alignment horizontal="center"/>
    </xf>
    <xf numFmtId="0" fontId="31" fillId="0" borderId="23" xfId="2" applyFont="1" applyBorder="1" applyAlignment="1">
      <alignment horizontal="center"/>
    </xf>
    <xf numFmtId="0" fontId="33" fillId="0" borderId="19" xfId="2" applyFont="1" applyBorder="1" applyAlignment="1">
      <alignment horizontal="center"/>
    </xf>
    <xf numFmtId="0" fontId="33" fillId="0" borderId="24" xfId="2" applyFont="1" applyBorder="1" applyAlignment="1">
      <alignment horizontal="center"/>
    </xf>
    <xf numFmtId="0" fontId="33" fillId="0" borderId="3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5" fillId="0" borderId="25" xfId="2" applyFont="1" applyFill="1" applyBorder="1" applyAlignment="1">
      <alignment horizontal="center" vertical="center" wrapText="1"/>
    </xf>
    <xf numFmtId="0" fontId="35" fillId="0" borderId="27" xfId="2" applyFont="1" applyFill="1" applyBorder="1" applyAlignment="1">
      <alignment horizontal="center" vertical="center" wrapText="1"/>
    </xf>
    <xf numFmtId="0" fontId="31" fillId="0" borderId="23" xfId="2" applyFont="1" applyFill="1" applyBorder="1" applyAlignment="1">
      <alignment horizontal="center" vertical="center" wrapText="1"/>
    </xf>
    <xf numFmtId="3" fontId="31" fillId="0" borderId="24" xfId="2" applyNumberFormat="1" applyFont="1" applyFill="1" applyBorder="1" applyAlignment="1">
      <alignment horizontal="center" vertical="center"/>
    </xf>
    <xf numFmtId="0" fontId="44" fillId="0" borderId="35" xfId="2" applyFont="1" applyFill="1" applyBorder="1"/>
    <xf numFmtId="3" fontId="31" fillId="0" borderId="36" xfId="2" applyNumberFormat="1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right" vertical="center" wrapText="1"/>
    </xf>
    <xf numFmtId="0" fontId="33" fillId="3" borderId="16" xfId="0" applyFont="1" applyFill="1" applyBorder="1" applyAlignment="1">
      <alignment horizontal="left" vertical="center" wrapText="1"/>
    </xf>
    <xf numFmtId="0" fontId="44" fillId="0" borderId="31" xfId="2" applyFont="1" applyFill="1" applyBorder="1"/>
    <xf numFmtId="3" fontId="31" fillId="0" borderId="32" xfId="2" applyNumberFormat="1" applyFont="1" applyFill="1" applyBorder="1" applyAlignment="1">
      <alignment horizontal="center" vertical="center"/>
    </xf>
    <xf numFmtId="0" fontId="33" fillId="0" borderId="28" xfId="2" applyFont="1" applyFill="1" applyBorder="1" applyAlignment="1">
      <alignment horizontal="center" vertical="center" wrapText="1"/>
    </xf>
    <xf numFmtId="3" fontId="33" fillId="0" borderId="30" xfId="2" applyNumberFormat="1" applyFont="1" applyFill="1" applyBorder="1" applyAlignment="1">
      <alignment horizontal="center" vertical="center" wrapText="1"/>
    </xf>
    <xf numFmtId="0" fontId="31" fillId="0" borderId="60" xfId="2" applyFont="1" applyFill="1" applyBorder="1" applyAlignment="1">
      <alignment horizontal="center" vertical="center" wrapText="1"/>
    </xf>
    <xf numFmtId="3" fontId="31" fillId="0" borderId="61" xfId="2" applyNumberFormat="1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vertical="center" wrapText="1"/>
    </xf>
    <xf numFmtId="0" fontId="31" fillId="0" borderId="31" xfId="2" applyFont="1" applyFill="1" applyBorder="1" applyAlignment="1">
      <alignment horizontal="center" vertical="center" wrapText="1"/>
    </xf>
    <xf numFmtId="0" fontId="33" fillId="0" borderId="17" xfId="2" applyFont="1" applyFill="1" applyBorder="1" applyAlignment="1">
      <alignment horizontal="center" vertical="center" wrapText="1"/>
    </xf>
    <xf numFmtId="3" fontId="33" fillId="0" borderId="19" xfId="2" applyNumberFormat="1" applyFont="1" applyFill="1" applyBorder="1" applyAlignment="1">
      <alignment horizontal="center" vertical="center"/>
    </xf>
    <xf numFmtId="0" fontId="31" fillId="0" borderId="33" xfId="2" applyFont="1" applyFill="1" applyBorder="1" applyAlignment="1">
      <alignment horizontal="center" vertical="center" wrapText="1"/>
    </xf>
    <xf numFmtId="3" fontId="31" fillId="0" borderId="34" xfId="2" applyNumberFormat="1" applyFont="1" applyFill="1" applyBorder="1" applyAlignment="1">
      <alignment horizontal="center" vertical="center"/>
    </xf>
    <xf numFmtId="3" fontId="38" fillId="0" borderId="9" xfId="2" applyNumberFormat="1" applyFont="1" applyFill="1" applyBorder="1" applyAlignment="1">
      <alignment horizontal="center" vertical="center"/>
    </xf>
    <xf numFmtId="3" fontId="38" fillId="0" borderId="4" xfId="2" applyNumberFormat="1" applyFont="1" applyFill="1" applyBorder="1" applyAlignment="1">
      <alignment horizontal="center" vertical="center"/>
    </xf>
    <xf numFmtId="3" fontId="38" fillId="0" borderId="24" xfId="2" applyNumberFormat="1" applyFont="1" applyFill="1" applyBorder="1" applyAlignment="1">
      <alignment horizontal="center" vertical="center"/>
    </xf>
    <xf numFmtId="3" fontId="38" fillId="0" borderId="19" xfId="2" applyNumberFormat="1" applyFont="1" applyFill="1" applyBorder="1" applyAlignment="1">
      <alignment horizontal="center" vertical="center" wrapText="1"/>
    </xf>
    <xf numFmtId="3" fontId="38" fillId="0" borderId="4" xfId="2" applyNumberFormat="1" applyFont="1" applyFill="1" applyBorder="1" applyAlignment="1">
      <alignment horizontal="center" vertical="center" wrapText="1"/>
    </xf>
    <xf numFmtId="0" fontId="38" fillId="0" borderId="39" xfId="2" applyFont="1" applyFill="1" applyBorder="1" applyAlignment="1">
      <alignment horizontal="center" vertical="center" wrapText="1"/>
    </xf>
    <xf numFmtId="3" fontId="38" fillId="0" borderId="41" xfId="2" applyNumberFormat="1" applyFont="1" applyFill="1" applyBorder="1" applyAlignment="1">
      <alignment horizontal="center" vertical="center"/>
    </xf>
    <xf numFmtId="0" fontId="36" fillId="0" borderId="20" xfId="2" applyFont="1" applyFill="1" applyBorder="1" applyAlignment="1">
      <alignment horizontal="center" vertical="center" wrapText="1"/>
    </xf>
    <xf numFmtId="0" fontId="36" fillId="0" borderId="23" xfId="2" applyFont="1" applyFill="1" applyBorder="1" applyAlignment="1">
      <alignment horizontal="center" vertical="center" wrapText="1"/>
    </xf>
    <xf numFmtId="0" fontId="38" fillId="0" borderId="25" xfId="2" applyFont="1" applyFill="1" applyBorder="1" applyAlignment="1">
      <alignment horizontal="center" vertical="center" wrapText="1"/>
    </xf>
    <xf numFmtId="3" fontId="38" fillId="0" borderId="27" xfId="2" applyNumberFormat="1" applyFont="1" applyFill="1" applyBorder="1" applyAlignment="1">
      <alignment horizontal="center" vertical="center" wrapText="1"/>
    </xf>
    <xf numFmtId="0" fontId="36" fillId="0" borderId="17" xfId="2" applyFont="1" applyFill="1" applyBorder="1" applyAlignment="1">
      <alignment horizontal="center" vertical="center" wrapText="1"/>
    </xf>
    <xf numFmtId="0" fontId="36" fillId="0" borderId="46" xfId="2" applyFont="1" applyFill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3" fillId="0" borderId="63" xfId="2" applyFont="1" applyBorder="1" applyAlignment="1">
      <alignment wrapText="1"/>
    </xf>
    <xf numFmtId="0" fontId="31" fillId="0" borderId="7" xfId="2" applyFont="1" applyBorder="1" applyAlignment="1">
      <alignment horizontal="center" vertical="center"/>
    </xf>
    <xf numFmtId="0" fontId="33" fillId="0" borderId="53" xfId="2" applyFont="1" applyBorder="1" applyAlignment="1">
      <alignment wrapText="1"/>
    </xf>
    <xf numFmtId="0" fontId="31" fillId="0" borderId="6" xfId="2" applyFont="1" applyBorder="1" applyAlignment="1">
      <alignment horizontal="center" vertical="center"/>
    </xf>
    <xf numFmtId="0" fontId="33" fillId="0" borderId="54" xfId="2" applyFont="1" applyBorder="1" applyAlignment="1">
      <alignment wrapText="1"/>
    </xf>
    <xf numFmtId="0" fontId="31" fillId="0" borderId="10" xfId="2" applyFont="1" applyBorder="1" applyAlignment="1">
      <alignment horizontal="center" vertical="center"/>
    </xf>
    <xf numFmtId="0" fontId="31" fillId="0" borderId="22" xfId="2" applyFont="1" applyBorder="1" applyAlignment="1">
      <alignment horizontal="center" vertical="center" wrapText="1"/>
    </xf>
    <xf numFmtId="0" fontId="31" fillId="0" borderId="68" xfId="2" applyFont="1" applyBorder="1" applyAlignment="1">
      <alignment horizontal="center" vertical="center"/>
    </xf>
    <xf numFmtId="0" fontId="31" fillId="0" borderId="69" xfId="2" applyFont="1" applyBorder="1" applyAlignment="1">
      <alignment horizontal="center" vertical="center"/>
    </xf>
    <xf numFmtId="0" fontId="31" fillId="0" borderId="12" xfId="2" applyFont="1" applyBorder="1" applyAlignment="1">
      <alignment horizontal="center" vertical="center"/>
    </xf>
    <xf numFmtId="0" fontId="31" fillId="0" borderId="13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wrapText="1"/>
    </xf>
    <xf numFmtId="0" fontId="33" fillId="0" borderId="67" xfId="2" applyFont="1" applyBorder="1" applyAlignment="1">
      <alignment horizontal="center"/>
    </xf>
    <xf numFmtId="0" fontId="33" fillId="0" borderId="67" xfId="2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/>
    </xf>
    <xf numFmtId="0" fontId="48" fillId="0" borderId="7" xfId="2" applyFont="1" applyBorder="1" applyAlignment="1">
      <alignment horizontal="center" vertical="center" wrapText="1"/>
    </xf>
    <xf numFmtId="0" fontId="35" fillId="0" borderId="7" xfId="2" applyFont="1" applyFill="1" applyBorder="1" applyAlignment="1">
      <alignment horizontal="center" vertical="center" wrapText="1"/>
    </xf>
    <xf numFmtId="0" fontId="35" fillId="0" borderId="12" xfId="2" applyFont="1" applyFill="1" applyBorder="1" applyAlignment="1">
      <alignment horizontal="center" vertical="center" wrapText="1"/>
    </xf>
    <xf numFmtId="0" fontId="31" fillId="0" borderId="6" xfId="2" applyFont="1" applyFill="1" applyBorder="1" applyAlignment="1">
      <alignment horizontal="center" vertical="center" wrapText="1"/>
    </xf>
    <xf numFmtId="0" fontId="31" fillId="0" borderId="3" xfId="2" applyFont="1" applyFill="1" applyBorder="1" applyAlignment="1">
      <alignment horizontal="center" vertical="center" wrapText="1" readingOrder="1"/>
    </xf>
    <xf numFmtId="0" fontId="40" fillId="0" borderId="3" xfId="2" applyFont="1" applyFill="1" applyBorder="1" applyAlignment="1">
      <alignment horizontal="center" vertical="center" wrapText="1" readingOrder="1"/>
    </xf>
    <xf numFmtId="20" fontId="31" fillId="0" borderId="6" xfId="2" applyNumberFormat="1" applyFont="1" applyFill="1" applyBorder="1" applyAlignment="1">
      <alignment horizontal="center" vertical="center" wrapText="1"/>
    </xf>
    <xf numFmtId="0" fontId="33" fillId="0" borderId="6" xfId="2" applyFont="1" applyFill="1" applyBorder="1" applyAlignment="1">
      <alignment horizontal="center" vertical="center" wrapText="1"/>
    </xf>
    <xf numFmtId="0" fontId="33" fillId="0" borderId="2" xfId="2" applyFont="1" applyFill="1" applyBorder="1" applyAlignment="1">
      <alignment horizontal="center" vertical="center" wrapText="1"/>
    </xf>
    <xf numFmtId="3" fontId="33" fillId="0" borderId="3" xfId="2" applyNumberFormat="1" applyFont="1" applyFill="1" applyBorder="1" applyAlignment="1">
      <alignment horizontal="center" vertical="center" wrapText="1"/>
    </xf>
    <xf numFmtId="0" fontId="33" fillId="0" borderId="10" xfId="2" applyFont="1" applyFill="1" applyBorder="1" applyAlignment="1">
      <alignment horizontal="center" vertical="center" wrapText="1"/>
    </xf>
    <xf numFmtId="3" fontId="33" fillId="0" borderId="13" xfId="2" applyNumberFormat="1" applyFont="1" applyFill="1" applyBorder="1" applyAlignment="1">
      <alignment horizontal="center" vertical="center"/>
    </xf>
    <xf numFmtId="0" fontId="31" fillId="0" borderId="70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36" fillId="0" borderId="47" xfId="2" applyFont="1" applyBorder="1"/>
    <xf numFmtId="0" fontId="38" fillId="0" borderId="72" xfId="2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/>
    </xf>
    <xf numFmtId="0" fontId="31" fillId="0" borderId="6" xfId="2" applyFont="1" applyBorder="1" applyAlignment="1">
      <alignment horizontal="center" vertical="center" wrapText="1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0" fontId="31" fillId="0" borderId="10" xfId="2" applyFont="1" applyBorder="1" applyAlignment="1">
      <alignment horizontal="center" vertical="center" wrapText="1"/>
    </xf>
    <xf numFmtId="0" fontId="31" fillId="0" borderId="11" xfId="2" applyFont="1" applyBorder="1" applyAlignment="1">
      <alignment horizontal="center" vertical="center"/>
    </xf>
    <xf numFmtId="0" fontId="33" fillId="0" borderId="12" xfId="2" applyFont="1" applyFill="1" applyBorder="1" applyAlignment="1">
      <alignment horizontal="center" vertical="center"/>
    </xf>
    <xf numFmtId="0" fontId="33" fillId="0" borderId="3" xfId="2" applyFont="1" applyFill="1" applyBorder="1" applyAlignment="1">
      <alignment horizontal="center" vertical="center"/>
    </xf>
    <xf numFmtId="0" fontId="33" fillId="0" borderId="13" xfId="2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center" vertical="center"/>
    </xf>
    <xf numFmtId="49" fontId="21" fillId="0" borderId="67" xfId="0" applyNumberFormat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1" fillId="0" borderId="63" xfId="0" applyFont="1" applyFill="1" applyBorder="1" applyAlignment="1">
      <alignment horizontal="left" vertical="center"/>
    </xf>
    <xf numFmtId="0" fontId="41" fillId="0" borderId="53" xfId="0" applyFont="1" applyFill="1" applyBorder="1" applyAlignment="1">
      <alignment horizontal="left" vertical="center"/>
    </xf>
    <xf numFmtId="0" fontId="41" fillId="0" borderId="53" xfId="0" applyFont="1" applyFill="1" applyBorder="1" applyAlignment="1">
      <alignment horizontal="left" vertical="center" wrapText="1"/>
    </xf>
    <xf numFmtId="0" fontId="41" fillId="0" borderId="65" xfId="0" applyFont="1" applyFill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37" fillId="0" borderId="7" xfId="2" applyFont="1" applyBorder="1" applyAlignment="1">
      <alignment horizontal="center" vertical="center"/>
    </xf>
    <xf numFmtId="49" fontId="37" fillId="0" borderId="12" xfId="2" applyNumberFormat="1" applyFont="1" applyBorder="1" applyAlignment="1">
      <alignment horizontal="center" vertical="center"/>
    </xf>
    <xf numFmtId="0" fontId="37" fillId="0" borderId="6" xfId="2" quotePrefix="1" applyFont="1" applyBorder="1" applyAlignment="1">
      <alignment horizontal="left" vertical="center" wrapText="1"/>
    </xf>
    <xf numFmtId="0" fontId="39" fillId="0" borderId="3" xfId="2" applyFont="1" applyBorder="1" applyAlignment="1">
      <alignment horizontal="center" vertical="center"/>
    </xf>
    <xf numFmtId="0" fontId="37" fillId="0" borderId="6" xfId="2" applyFont="1" applyBorder="1" applyAlignment="1">
      <alignment horizontal="left" vertical="center" wrapText="1"/>
    </xf>
    <xf numFmtId="0" fontId="42" fillId="0" borderId="3" xfId="2" applyFont="1" applyBorder="1" applyAlignment="1">
      <alignment horizontal="center" vertical="center"/>
    </xf>
    <xf numFmtId="0" fontId="37" fillId="0" borderId="10" xfId="2" applyFont="1" applyBorder="1" applyAlignment="1">
      <alignment horizontal="left" vertical="center" wrapText="1"/>
    </xf>
    <xf numFmtId="0" fontId="34" fillId="0" borderId="3" xfId="2" applyFont="1" applyBorder="1" applyAlignment="1">
      <alignment horizontal="center" vertical="center"/>
    </xf>
    <xf numFmtId="0" fontId="32" fillId="0" borderId="10" xfId="2" applyFont="1" applyBorder="1" applyAlignment="1">
      <alignment horizontal="left" vertical="center" wrapText="1"/>
    </xf>
    <xf numFmtId="0" fontId="34" fillId="0" borderId="13" xfId="2" applyFont="1" applyBorder="1" applyAlignment="1">
      <alignment horizontal="center" vertical="center"/>
    </xf>
    <xf numFmtId="0" fontId="38" fillId="0" borderId="0" xfId="2" applyFont="1" applyAlignment="1">
      <alignment horizontal="left" vertical="center" wrapText="1"/>
    </xf>
    <xf numFmtId="0" fontId="36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 wrapText="1"/>
    </xf>
    <xf numFmtId="0" fontId="24" fillId="0" borderId="0" xfId="2" applyFont="1" applyAlignment="1">
      <alignment horizontal="left" vertical="center"/>
    </xf>
    <xf numFmtId="0" fontId="20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6" fillId="0" borderId="0" xfId="2" applyFont="1" applyAlignment="1">
      <alignment horizontal="center" vertical="center" wrapText="1"/>
    </xf>
    <xf numFmtId="0" fontId="45" fillId="3" borderId="31" xfId="2" applyFont="1" applyFill="1" applyBorder="1" applyAlignment="1">
      <alignment horizontal="center" wrapText="1"/>
    </xf>
    <xf numFmtId="0" fontId="45" fillId="3" borderId="32" xfId="2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/>
    </xf>
    <xf numFmtId="0" fontId="33" fillId="3" borderId="14" xfId="2" applyFont="1" applyFill="1" applyBorder="1" applyAlignment="1">
      <alignment horizontal="center" vertical="center" wrapText="1"/>
    </xf>
    <xf numFmtId="0" fontId="33" fillId="3" borderId="1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2" fillId="3" borderId="14" xfId="2" applyFont="1" applyFill="1" applyBorder="1" applyAlignment="1">
      <alignment horizontal="center"/>
    </xf>
    <xf numFmtId="0" fontId="32" fillId="3" borderId="16" xfId="2" applyFont="1" applyFill="1" applyBorder="1" applyAlignment="1">
      <alignment horizontal="center"/>
    </xf>
    <xf numFmtId="0" fontId="38" fillId="3" borderId="14" xfId="2" applyFont="1" applyFill="1" applyBorder="1" applyAlignment="1">
      <alignment horizontal="center" vertical="center"/>
    </xf>
    <xf numFmtId="0" fontId="38" fillId="3" borderId="16" xfId="2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center" vertical="center"/>
    </xf>
    <xf numFmtId="0" fontId="32" fillId="3" borderId="15" xfId="2" applyFont="1" applyFill="1" applyBorder="1" applyAlignment="1">
      <alignment horizontal="center" vertical="center"/>
    </xf>
    <xf numFmtId="0" fontId="32" fillId="3" borderId="16" xfId="2" applyFont="1" applyFill="1" applyBorder="1" applyAlignment="1">
      <alignment horizontal="center" vertical="center"/>
    </xf>
    <xf numFmtId="0" fontId="38" fillId="0" borderId="46" xfId="2" applyFont="1" applyBorder="1" applyAlignment="1">
      <alignment horizontal="center"/>
    </xf>
    <xf numFmtId="0" fontId="38" fillId="0" borderId="12" xfId="2" applyFont="1" applyBorder="1" applyAlignment="1">
      <alignment horizontal="center"/>
    </xf>
    <xf numFmtId="0" fontId="38" fillId="0" borderId="20" xfId="2" applyFont="1" applyBorder="1" applyAlignment="1">
      <alignment horizontal="center"/>
    </xf>
    <xf numFmtId="0" fontId="38" fillId="0" borderId="3" xfId="2" applyFont="1" applyBorder="1" applyAlignment="1">
      <alignment horizontal="center"/>
    </xf>
    <xf numFmtId="0" fontId="38" fillId="0" borderId="23" xfId="2" applyFont="1" applyBorder="1" applyAlignment="1">
      <alignment horizontal="center"/>
    </xf>
    <xf numFmtId="0" fontId="38" fillId="0" borderId="55" xfId="2" applyFont="1" applyBorder="1" applyAlignment="1">
      <alignment horizontal="center"/>
    </xf>
    <xf numFmtId="0" fontId="38" fillId="0" borderId="71" xfId="2" applyFont="1" applyBorder="1" applyAlignment="1">
      <alignment horizontal="center"/>
    </xf>
    <xf numFmtId="0" fontId="38" fillId="0" borderId="70" xfId="2" applyFont="1" applyBorder="1" applyAlignment="1">
      <alignment horizontal="center"/>
    </xf>
    <xf numFmtId="17" fontId="14" fillId="0" borderId="14" xfId="0" quotePrefix="1" applyNumberFormat="1" applyFont="1" applyFill="1" applyBorder="1" applyAlignment="1">
      <alignment horizontal="center"/>
    </xf>
    <xf numFmtId="17" fontId="14" fillId="0" borderId="16" xfId="0" quotePrefix="1" applyNumberFormat="1" applyFont="1" applyFill="1" applyBorder="1" applyAlignment="1">
      <alignment horizontal="center"/>
    </xf>
    <xf numFmtId="0" fontId="32" fillId="0" borderId="50" xfId="0" applyFont="1" applyBorder="1" applyAlignment="1">
      <alignment horizontal="center" vertical="center" textRotation="90"/>
    </xf>
    <xf numFmtId="0" fontId="32" fillId="0" borderId="65" xfId="0" applyFont="1" applyBorder="1" applyAlignment="1">
      <alignment horizontal="center" vertical="center" textRotation="90"/>
    </xf>
    <xf numFmtId="0" fontId="32" fillId="0" borderId="66" xfId="0" applyFont="1" applyBorder="1" applyAlignment="1">
      <alignment horizontal="center" vertical="center" textRotation="90"/>
    </xf>
    <xf numFmtId="0" fontId="39" fillId="0" borderId="22" xfId="0" applyFont="1" applyFill="1" applyBorder="1" applyAlignment="1">
      <alignment horizontal="left" vertical="center" wrapText="1"/>
    </xf>
    <xf numFmtId="0" fontId="39" fillId="0" borderId="67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8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vertic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320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38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29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52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5-41C1-8372-23D8793830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411</c:v>
                </c:pt>
                <c:pt idx="1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TRABAJO COMUNITARIO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[1]CIVICO!$M$168:$O$168</c:f>
              <c:numCache>
                <c:formatCode>General</c:formatCode>
                <c:ptCount val="3"/>
                <c:pt idx="0">
                  <c:v>438</c:v>
                </c:pt>
                <c:pt idx="1">
                  <c:v>64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1-474C-9325-98CC316232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66037648"/>
        <c:axId val="1166042640"/>
        <c:axId val="0"/>
      </c:bar3DChart>
      <c:catAx>
        <c:axId val="116603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66042640"/>
        <c:crosses val="autoZero"/>
        <c:auto val="1"/>
        <c:lblAlgn val="ctr"/>
        <c:lblOffset val="100"/>
        <c:noMultiLvlLbl val="0"/>
      </c:catAx>
      <c:valAx>
        <c:axId val="1166042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6603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CDF-4B12-802F-0D2DB360B3E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CDF-4B12-802F-0D2DB360B3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[2]CIVICO!$M$187:$M$191</c:f>
              <c:strCache>
                <c:ptCount val="5"/>
                <c:pt idx="0">
                  <c:v>REDUCC. HRS</c:v>
                </c:pt>
                <c:pt idx="2">
                  <c:v>TRABAJO COMUNIDAD</c:v>
                </c:pt>
                <c:pt idx="4">
                  <c:v>RECLACIFICACION DE FALTA</c:v>
                </c:pt>
              </c:strCache>
            </c:strRef>
          </c:cat>
          <c:val>
            <c:numRef>
              <c:f>[2]CIVICO!$N$187:$N$191</c:f>
              <c:numCache>
                <c:formatCode>General</c:formatCode>
                <c:ptCount val="5"/>
                <c:pt idx="0">
                  <c:v>146</c:v>
                </c:pt>
                <c:pt idx="2">
                  <c:v>32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F-4B12-802F-0D2DB360B3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6738544"/>
        <c:axId val="676739856"/>
        <c:axId val="0"/>
      </c:bar3DChart>
      <c:catAx>
        <c:axId val="67673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6739856"/>
        <c:crosses val="autoZero"/>
        <c:auto val="1"/>
        <c:lblAlgn val="ctr"/>
        <c:lblOffset val="100"/>
        <c:noMultiLvlLbl val="0"/>
      </c:catAx>
      <c:valAx>
        <c:axId val="676739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673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[1]Tamizajes!$CU$19:$CU$22</c:f>
              <c:strCache>
                <c:ptCount val="4"/>
                <c:pt idx="0">
                  <c:v>CIJ</c:v>
                </c:pt>
                <c:pt idx="1">
                  <c:v>A.A</c:v>
                </c:pt>
                <c:pt idx="2">
                  <c:v>CJEM</c:v>
                </c:pt>
                <c:pt idx="3">
                  <c:v>CDHEC</c:v>
                </c:pt>
              </c:strCache>
            </c:strRef>
          </c:cat>
          <c:val>
            <c:numRef>
              <c:f>[1]Tamizajes!$CV$19:$CV$22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4-4321-906F-092B477276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47071007"/>
        <c:axId val="1847082239"/>
      </c:barChart>
      <c:catAx>
        <c:axId val="184707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082239"/>
        <c:crosses val="autoZero"/>
        <c:auto val="1"/>
        <c:lblAlgn val="ctr"/>
        <c:lblOffset val="100"/>
        <c:noMultiLvlLbl val="0"/>
      </c:catAx>
      <c:valAx>
        <c:axId val="18470822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4707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164611705090262E-2"/>
          <c:y val="0.15811002283251183"/>
          <c:w val="0.98041335852435918"/>
          <c:h val="0.6116561039626143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'[1]Mediaciomn '!$DJ$26:$DJ$35</c:f>
              <c:strCache>
                <c:ptCount val="10"/>
                <c:pt idx="0">
                  <c:v>CONFLICTO COMUNITARIO</c:v>
                </c:pt>
                <c:pt idx="1">
                  <c:v>INSULTOS</c:v>
                </c:pt>
                <c:pt idx="2">
                  <c:v>CUIDADO ANIMAL</c:v>
                </c:pt>
                <c:pt idx="3">
                  <c:v>CONTRABARDA</c:v>
                </c:pt>
                <c:pt idx="4">
                  <c:v>OBSTRUCCION</c:v>
                </c:pt>
                <c:pt idx="5">
                  <c:v>ARBOL</c:v>
                </c:pt>
                <c:pt idx="6">
                  <c:v>RUIDO</c:v>
                </c:pt>
                <c:pt idx="7">
                  <c:v>HUMEDAD</c:v>
                </c:pt>
                <c:pt idx="8">
                  <c:v>BASURA</c:v>
                </c:pt>
                <c:pt idx="9">
                  <c:v>ESTACIONAMIENTO </c:v>
                </c:pt>
              </c:strCache>
            </c:strRef>
          </c:cat>
          <c:val>
            <c:numRef>
              <c:f>'[1]Mediaciomn '!$DK$26:$DK$35</c:f>
              <c:numCache>
                <c:formatCode>General</c:formatCode>
                <c:ptCount val="10"/>
                <c:pt idx="0">
                  <c:v>17</c:v>
                </c:pt>
                <c:pt idx="1">
                  <c:v>15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9-45F1-85BD-2F777F7AF0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590</c:v>
                </c:pt>
                <c:pt idx="2">
                  <c:v>628</c:v>
                </c:pt>
                <c:pt idx="4">
                  <c:v>530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38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48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76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172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19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17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AGOSTO/24</c:v>
                </c:pt>
                <c:pt idx="1">
                  <c:v>AGOSTO/25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20</c:v>
                </c:pt>
                <c:pt idx="9">
                  <c:v>18</c:v>
                </c:pt>
                <c:pt idx="10">
                  <c:v>16</c:v>
                </c:pt>
                <c:pt idx="11">
                  <c:v>9</c:v>
                </c:pt>
                <c:pt idx="12">
                  <c:v>17</c:v>
                </c:pt>
                <c:pt idx="13">
                  <c:v>16</c:v>
                </c:pt>
                <c:pt idx="14">
                  <c:v>21</c:v>
                </c:pt>
                <c:pt idx="15">
                  <c:v>23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20</c:v>
                </c:pt>
                <c:pt idx="9">
                  <c:v>18</c:v>
                </c:pt>
                <c:pt idx="10">
                  <c:v>16</c:v>
                </c:pt>
                <c:pt idx="11">
                  <c:v>9</c:v>
                </c:pt>
                <c:pt idx="12">
                  <c:v>17</c:v>
                </c:pt>
                <c:pt idx="13">
                  <c:v>16</c:v>
                </c:pt>
                <c:pt idx="14">
                  <c:v>21</c:v>
                </c:pt>
                <c:pt idx="15">
                  <c:v>23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EBRIEDAD'!$D$14:$D$37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EBRIEDAD'!$D$47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EBRIEDAD'!$D$49:$D$64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AGOSTO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47625</xdr:rowOff>
    </xdr:from>
    <xdr:to>
      <xdr:col>2</xdr:col>
      <xdr:colOff>1085850</xdr:colOff>
      <xdr:row>6</xdr:row>
      <xdr:rowOff>141574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14350" y="161925"/>
          <a:ext cx="990600" cy="1246474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5</xdr:row>
      <xdr:rowOff>288924</xdr:rowOff>
    </xdr:from>
    <xdr:to>
      <xdr:col>4</xdr:col>
      <xdr:colOff>361950</xdr:colOff>
      <xdr:row>6</xdr:row>
      <xdr:rowOff>95250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1714500" y="1250949"/>
          <a:ext cx="5191125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371475</xdr:colOff>
      <xdr:row>1</xdr:row>
      <xdr:rowOff>19049</xdr:rowOff>
    </xdr:from>
    <xdr:to>
      <xdr:col>4</xdr:col>
      <xdr:colOff>76201</xdr:colOff>
      <xdr:row>5</xdr:row>
      <xdr:rowOff>273051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1914525" y="95249"/>
          <a:ext cx="49815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600075</xdr:colOff>
      <xdr:row>42</xdr:row>
      <xdr:rowOff>66675</xdr:rowOff>
    </xdr:from>
    <xdr:to>
      <xdr:col>3</xdr:col>
      <xdr:colOff>3381195</xdr:colOff>
      <xdr:row>45</xdr:row>
      <xdr:rowOff>85725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143125" y="8963025"/>
          <a:ext cx="2781120" cy="504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12</xdr:row>
      <xdr:rowOff>368300</xdr:rowOff>
    </xdr:from>
    <xdr:to>
      <xdr:col>13</xdr:col>
      <xdr:colOff>165100</xdr:colOff>
      <xdr:row>24</xdr:row>
      <xdr:rowOff>292100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E5544B-BAF8-4F4F-9824-EA0DA4E7E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96900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215900</xdr:colOff>
      <xdr:row>7</xdr:row>
      <xdr:rowOff>0</xdr:rowOff>
    </xdr:from>
    <xdr:to>
      <xdr:col>13</xdr:col>
      <xdr:colOff>533401</xdr:colOff>
      <xdr:row>8</xdr:row>
      <xdr:rowOff>114300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5932EF7E-A69C-4483-A13B-1E61250F40BC}"/>
            </a:ext>
          </a:extLst>
        </xdr:cNvPr>
        <xdr:cNvSpPr/>
      </xdr:nvSpPr>
      <xdr:spPr>
        <a:xfrm flipV="1">
          <a:off x="2755900" y="1333500"/>
          <a:ext cx="9893301" cy="304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330200</xdr:colOff>
      <xdr:row>1</xdr:row>
      <xdr:rowOff>104774</xdr:rowOff>
    </xdr:from>
    <xdr:to>
      <xdr:col>12</xdr:col>
      <xdr:colOff>704851</xdr:colOff>
      <xdr:row>7</xdr:row>
      <xdr:rowOff>101601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B38AB52-65DD-440F-BD0A-E678E486C2AF}"/>
            </a:ext>
          </a:extLst>
        </xdr:cNvPr>
        <xdr:cNvSpPr txBox="1"/>
      </xdr:nvSpPr>
      <xdr:spPr>
        <a:xfrm>
          <a:off x="5943600" y="295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380999</xdr:colOff>
      <xdr:row>23</xdr:row>
      <xdr:rowOff>165100</xdr:rowOff>
    </xdr:from>
    <xdr:to>
      <xdr:col>3</xdr:col>
      <xdr:colOff>419100</xdr:colOff>
      <xdr:row>25</xdr:row>
      <xdr:rowOff>169795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216265-9C3A-4CE7-8171-A50E4129D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00099" y="7150100"/>
          <a:ext cx="3289301" cy="792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16</xdr:row>
      <xdr:rowOff>123825</xdr:rowOff>
    </xdr:from>
    <xdr:to>
      <xdr:col>13</xdr:col>
      <xdr:colOff>317500</xdr:colOff>
      <xdr:row>27</xdr:row>
      <xdr:rowOff>12700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266701</xdr:colOff>
      <xdr:row>24</xdr:row>
      <xdr:rowOff>203200</xdr:rowOff>
    </xdr:from>
    <xdr:to>
      <xdr:col>2</xdr:col>
      <xdr:colOff>685801</xdr:colOff>
      <xdr:row>27</xdr:row>
      <xdr:rowOff>223068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1" y="6921500"/>
          <a:ext cx="3365500" cy="8707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27</xdr:row>
      <xdr:rowOff>28575</xdr:rowOff>
    </xdr:from>
    <xdr:to>
      <xdr:col>18</xdr:col>
      <xdr:colOff>38100</xdr:colOff>
      <xdr:row>31</xdr:row>
      <xdr:rowOff>116061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2225" y="7029450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26</xdr:row>
      <xdr:rowOff>0</xdr:rowOff>
    </xdr:from>
    <xdr:to>
      <xdr:col>3</xdr:col>
      <xdr:colOff>51723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75500"/>
          <a:ext cx="3607723" cy="65486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5</xdr:col>
      <xdr:colOff>88900</xdr:colOff>
      <xdr:row>22</xdr:row>
      <xdr:rowOff>139700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1854200" y="3962400"/>
          <a:ext cx="3657600" cy="2108200"/>
        </a:xfrm>
        <a:prstGeom prst="bentConnector3">
          <a:avLst>
            <a:gd name="adj1" fmla="val 50000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50800</xdr:colOff>
      <xdr:row>11</xdr:row>
      <xdr:rowOff>127000</xdr:rowOff>
    </xdr:from>
    <xdr:to>
      <xdr:col>12</xdr:col>
      <xdr:colOff>635000</xdr:colOff>
      <xdr:row>27</xdr:row>
      <xdr:rowOff>228600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8999C3F-9B19-40BB-8E3C-85292ECFE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C0B883-F718-4D7E-8EEA-DB228FC14F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E7617ED7-5EBD-406B-BA64-AE14CEB4C93C}"/>
            </a:ext>
          </a:extLst>
        </xdr:cNvPr>
        <xdr:cNvSpPr/>
      </xdr:nvSpPr>
      <xdr:spPr>
        <a:xfrm flipV="1">
          <a:off x="220345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C77C4B9-B5F4-406F-83D0-14FEB0F5FBF0}"/>
            </a:ext>
          </a:extLst>
        </xdr:cNvPr>
        <xdr:cNvSpPr txBox="1"/>
      </xdr:nvSpPr>
      <xdr:spPr>
        <a:xfrm>
          <a:off x="537527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DEFENSORÍA DE OFICIO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88900</xdr:colOff>
      <xdr:row>25</xdr:row>
      <xdr:rowOff>63500</xdr:rowOff>
    </xdr:from>
    <xdr:to>
      <xdr:col>2</xdr:col>
      <xdr:colOff>712123</xdr:colOff>
      <xdr:row>27</xdr:row>
      <xdr:rowOff>261168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8A21DFA-4BD3-4195-8880-9BEE26A42E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8900" y="7245350"/>
          <a:ext cx="3604548" cy="645343"/>
        </a:xfrm>
        <a:prstGeom prst="rect">
          <a:avLst/>
        </a:prstGeom>
      </xdr:spPr>
    </xdr:pic>
    <xdr:clientData/>
  </xdr:twoCellAnchor>
  <xdr:twoCellAnchor>
    <xdr:from>
      <xdr:col>2</xdr:col>
      <xdr:colOff>38100</xdr:colOff>
      <xdr:row>14</xdr:row>
      <xdr:rowOff>190500</xdr:rowOff>
    </xdr:from>
    <xdr:to>
      <xdr:col>5</xdr:col>
      <xdr:colOff>342900</xdr:colOff>
      <xdr:row>17</xdr:row>
      <xdr:rowOff>101600</xdr:rowOff>
    </xdr:to>
    <xdr:cxnSp macro="">
      <xdr:nvCxnSpPr>
        <xdr:cNvPr id="6" name="Conector: angular 8">
          <a:extLst>
            <a:ext uri="{FF2B5EF4-FFF2-40B4-BE49-F238E27FC236}">
              <a16:creationId xmlns:a16="http://schemas.microsoft.com/office/drawing/2014/main" id="{14D44673-4901-46DE-9D13-2DF7FBB85C46}"/>
            </a:ext>
          </a:extLst>
        </xdr:cNvPr>
        <xdr:cNvCxnSpPr/>
      </xdr:nvCxnSpPr>
      <xdr:spPr>
        <a:xfrm>
          <a:off x="3019425" y="3267075"/>
          <a:ext cx="2733675" cy="892175"/>
        </a:xfrm>
        <a:prstGeom prst="bentConnector3">
          <a:avLst>
            <a:gd name="adj1" fmla="val 50000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13</xdr:row>
      <xdr:rowOff>25400</xdr:rowOff>
    </xdr:from>
    <xdr:to>
      <xdr:col>13</xdr:col>
      <xdr:colOff>292100</xdr:colOff>
      <xdr:row>25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9C33BAF-2F7B-4C37-8E78-A80777A71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2</xdr:col>
      <xdr:colOff>723900</xdr:colOff>
      <xdr:row>7</xdr:row>
      <xdr:rowOff>47626</xdr:rowOff>
    </xdr:from>
    <xdr:to>
      <xdr:col>13</xdr:col>
      <xdr:colOff>368301</xdr:colOff>
      <xdr:row>8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3848100" y="1381126"/>
          <a:ext cx="8585201" cy="3079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419100</xdr:colOff>
      <xdr:row>1</xdr:row>
      <xdr:rowOff>152400</xdr:rowOff>
    </xdr:from>
    <xdr:to>
      <xdr:col>12</xdr:col>
      <xdr:colOff>793751</xdr:colOff>
      <xdr:row>7</xdr:row>
      <xdr:rowOff>149227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5981700" y="3429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26</xdr:row>
      <xdr:rowOff>25400</xdr:rowOff>
    </xdr:from>
    <xdr:to>
      <xdr:col>2</xdr:col>
      <xdr:colOff>483523</xdr:colOff>
      <xdr:row>27</xdr:row>
      <xdr:rowOff>286568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0" y="7200900"/>
          <a:ext cx="3607723" cy="654868"/>
        </a:xfrm>
        <a:prstGeom prst="rect">
          <a:avLst/>
        </a:prstGeom>
      </xdr:spPr>
    </xdr:pic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520700</xdr:colOff>
      <xdr:row>10</xdr:row>
      <xdr:rowOff>165100</xdr:rowOff>
    </xdr:from>
    <xdr:to>
      <xdr:col>12</xdr:col>
      <xdr:colOff>711200</xdr:colOff>
      <xdr:row>28</xdr:row>
      <xdr:rowOff>139700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5E99D0C-FCD1-4E08-8A12-B466435C6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165100</xdr:colOff>
      <xdr:row>6</xdr:row>
      <xdr:rowOff>60326</xdr:rowOff>
    </xdr:from>
    <xdr:to>
      <xdr:col>13</xdr:col>
      <xdr:colOff>482601</xdr:colOff>
      <xdr:row>8</xdr:row>
      <xdr:rowOff>38100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216400" y="1203326"/>
          <a:ext cx="8445501" cy="358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203200</xdr:colOff>
      <xdr:row>1</xdr:row>
      <xdr:rowOff>50800</xdr:rowOff>
    </xdr:from>
    <xdr:to>
      <xdr:col>12</xdr:col>
      <xdr:colOff>577851</xdr:colOff>
      <xdr:row>7</xdr:row>
      <xdr:rowOff>47627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5880100" y="2413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2</xdr:col>
      <xdr:colOff>610523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12700</xdr:rowOff>
    </xdr:from>
    <xdr:to>
      <xdr:col>2</xdr:col>
      <xdr:colOff>254000</xdr:colOff>
      <xdr:row>23</xdr:row>
      <xdr:rowOff>292100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0" y="5219700"/>
          <a:ext cx="34925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0</xdr:col>
      <xdr:colOff>1295400</xdr:colOff>
      <xdr:row>23</xdr:row>
      <xdr:rowOff>228600</xdr:rowOff>
    </xdr:from>
    <xdr:to>
      <xdr:col>1</xdr:col>
      <xdr:colOff>622300</xdr:colOff>
      <xdr:row>24</xdr:row>
      <xdr:rowOff>279400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1295400" y="6223000"/>
          <a:ext cx="11811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88900</xdr:colOff>
      <xdr:row>13</xdr:row>
      <xdr:rowOff>355600</xdr:rowOff>
    </xdr:from>
    <xdr:to>
      <xdr:col>13</xdr:col>
      <xdr:colOff>685800</xdr:colOff>
      <xdr:row>28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9DA2640-2133-42E0-BA02-6E7C3C647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13</xdr:col>
      <xdr:colOff>254000</xdr:colOff>
      <xdr:row>26</xdr:row>
      <xdr:rowOff>228600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421411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2</xdr:row>
      <xdr:rowOff>63500</xdr:rowOff>
    </xdr:from>
    <xdr:to>
      <xdr:col>1</xdr:col>
      <xdr:colOff>1752601</xdr:colOff>
      <xdr:row>11</xdr:row>
      <xdr:rowOff>66152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35001" y="4445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292099</xdr:colOff>
      <xdr:row>4</xdr:row>
      <xdr:rowOff>76200</xdr:rowOff>
    </xdr:from>
    <xdr:to>
      <xdr:col>13</xdr:col>
      <xdr:colOff>558800</xdr:colOff>
      <xdr:row>6</xdr:row>
      <xdr:rowOff>12700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 flipV="1">
          <a:off x="3251199" y="838200"/>
          <a:ext cx="10045701" cy="304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38100</xdr:colOff>
      <xdr:row>0</xdr:row>
      <xdr:rowOff>165100</xdr:rowOff>
    </xdr:from>
    <xdr:to>
      <xdr:col>12</xdr:col>
      <xdr:colOff>685801</xdr:colOff>
      <xdr:row>3</xdr:row>
      <xdr:rowOff>101600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4254500" y="165100"/>
          <a:ext cx="8356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AGOSTO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203201</xdr:colOff>
      <xdr:row>27</xdr:row>
      <xdr:rowOff>188990</xdr:rowOff>
    </xdr:from>
    <xdr:to>
      <xdr:col>2</xdr:col>
      <xdr:colOff>800101</xdr:colOff>
      <xdr:row>31</xdr:row>
      <xdr:rowOff>10227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1" y="6780290"/>
          <a:ext cx="3213100" cy="5832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2</xdr:col>
      <xdr:colOff>865218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44</xdr:row>
      <xdr:rowOff>360441</xdr:rowOff>
    </xdr:from>
    <xdr:to>
      <xdr:col>2</xdr:col>
      <xdr:colOff>838201</xdr:colOff>
      <xdr:row>46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7</xdr:col>
      <xdr:colOff>1219202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543176" y="247649"/>
          <a:ext cx="7191376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276225</xdr:rowOff>
    </xdr:from>
    <xdr:to>
      <xdr:col>6</xdr:col>
      <xdr:colOff>276225</xdr:colOff>
      <xdr:row>51</xdr:row>
      <xdr:rowOff>114300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4775" y="12706350"/>
          <a:ext cx="80200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209551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247651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104776</xdr:colOff>
      <xdr:row>20</xdr:row>
      <xdr:rowOff>76199</xdr:rowOff>
    </xdr:from>
    <xdr:to>
      <xdr:col>8</xdr:col>
      <xdr:colOff>552450</xdr:colOff>
      <xdr:row>38</xdr:row>
      <xdr:rowOff>295275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49</xdr:row>
      <xdr:rowOff>228600</xdr:rowOff>
    </xdr:from>
    <xdr:to>
      <xdr:col>8</xdr:col>
      <xdr:colOff>561975</xdr:colOff>
      <xdr:row>64</xdr:row>
      <xdr:rowOff>9525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1057275</xdr:colOff>
      <xdr:row>40</xdr:row>
      <xdr:rowOff>152400</xdr:rowOff>
    </xdr:from>
    <xdr:to>
      <xdr:col>8</xdr:col>
      <xdr:colOff>127984</xdr:colOff>
      <xdr:row>41</xdr:row>
      <xdr:rowOff>331742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819775" y="10391775"/>
          <a:ext cx="2537809" cy="53176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579092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INTOXICADOS</a:t>
          </a:r>
          <a:r>
            <a:rPr lang="es-MX" sz="2400" b="1" i="0" baseline="0">
              <a:latin typeface="Bahnschrift SemiLight" panose="020B0502040204020203" pitchFamily="34" charset="0"/>
            </a:rPr>
            <a:t> &amp; </a:t>
          </a:r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85725</xdr:colOff>
      <xdr:row>75</xdr:row>
      <xdr:rowOff>28575</xdr:rowOff>
    </xdr:from>
    <xdr:to>
      <xdr:col>3</xdr:col>
      <xdr:colOff>542925</xdr:colOff>
      <xdr:row>78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0" y="21717000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2171701</xdr:colOff>
      <xdr:row>39</xdr:row>
      <xdr:rowOff>74692</xdr:rowOff>
    </xdr:from>
    <xdr:to>
      <xdr:col>2</xdr:col>
      <xdr:colOff>504825</xdr:colOff>
      <xdr:row>40</xdr:row>
      <xdr:rowOff>258245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24176" y="105902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39</xdr:row>
      <xdr:rowOff>25400</xdr:rowOff>
    </xdr:from>
    <xdr:to>
      <xdr:col>1</xdr:col>
      <xdr:colOff>1917700</xdr:colOff>
      <xdr:row>50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508000</xdr:colOff>
      <xdr:row>48</xdr:row>
      <xdr:rowOff>28575</xdr:rowOff>
    </xdr:from>
    <xdr:to>
      <xdr:col>14</xdr:col>
      <xdr:colOff>342900</xdr:colOff>
      <xdr:row>48</xdr:row>
      <xdr:rowOff>177800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52900" y="111664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622300</xdr:colOff>
      <xdr:row>41</xdr:row>
      <xdr:rowOff>101600</xdr:rowOff>
    </xdr:from>
    <xdr:to>
      <xdr:col>13</xdr:col>
      <xdr:colOff>790576</xdr:colOff>
      <xdr:row>47</xdr:row>
      <xdr:rowOff>69852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4267200" y="9906000"/>
          <a:ext cx="7978776" cy="1111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6</xdr:col>
      <xdr:colOff>610527</xdr:colOff>
      <xdr:row>75</xdr:row>
      <xdr:rowOff>139700</xdr:rowOff>
    </xdr:from>
    <xdr:to>
      <xdr:col>11</xdr:col>
      <xdr:colOff>394623</xdr:colOff>
      <xdr:row>78</xdr:row>
      <xdr:rowOff>165100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6327" y="16776700"/>
          <a:ext cx="3848096" cy="69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.Trashes\&#160;\INFORMES%20SEMANALES\INFORME%20SEMANAL%202025\2.-%20INFORME%20SEMANAL%20MENSUAL%20PERITOS%20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 2024"/>
      <sheetName val="octubre 2024"/>
      <sheetName val="Nov 2024"/>
      <sheetName val="Dic 2024"/>
      <sheetName val="Enero 2025"/>
      <sheetName val="Febrero 2025"/>
      <sheetName val="Marzo 2025"/>
      <sheetName val="mayo 2025"/>
      <sheetName val="abril 2023"/>
      <sheetName val="junio 2025"/>
      <sheetName val="Julio 2025 "/>
      <sheetName val="agost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DEFENSORIA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CU19" t="str">
            <v>CIJ</v>
          </cell>
          <cell r="CV19">
            <v>8</v>
          </cell>
        </row>
        <row r="20">
          <cell r="CU20" t="str">
            <v>A.A</v>
          </cell>
          <cell r="CV20">
            <v>5</v>
          </cell>
        </row>
        <row r="21">
          <cell r="CU21" t="str">
            <v>CJEM</v>
          </cell>
          <cell r="CV21">
            <v>1</v>
          </cell>
        </row>
        <row r="22">
          <cell r="CU22" t="str">
            <v>CDHEC</v>
          </cell>
          <cell r="CV22">
            <v>1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438</v>
          </cell>
          <cell r="N168">
            <v>64</v>
          </cell>
          <cell r="O168">
            <v>99</v>
          </cell>
        </row>
      </sheetData>
      <sheetData sheetId="21"/>
      <sheetData sheetId="22">
        <row r="26">
          <cell r="DJ26" t="str">
            <v>CONFLICTO COMUNITARIO</v>
          </cell>
          <cell r="DK26">
            <v>17</v>
          </cell>
        </row>
        <row r="27">
          <cell r="DJ27" t="str">
            <v>INSULTOS</v>
          </cell>
          <cell r="DK27">
            <v>15</v>
          </cell>
        </row>
        <row r="28">
          <cell r="DJ28" t="str">
            <v>CUIDADO ANIMAL</v>
          </cell>
          <cell r="DK28">
            <v>11</v>
          </cell>
        </row>
        <row r="29">
          <cell r="DJ29" t="str">
            <v>CONTRABARDA</v>
          </cell>
          <cell r="DK29">
            <v>7</v>
          </cell>
        </row>
        <row r="30">
          <cell r="DJ30" t="str">
            <v>OBSTRUCCION</v>
          </cell>
          <cell r="DK30">
            <v>6</v>
          </cell>
        </row>
        <row r="31">
          <cell r="DJ31" t="str">
            <v>ARBOL</v>
          </cell>
          <cell r="DK31">
            <v>5</v>
          </cell>
        </row>
        <row r="32">
          <cell r="DJ32" t="str">
            <v>RUIDO</v>
          </cell>
          <cell r="DK32">
            <v>3</v>
          </cell>
        </row>
        <row r="33">
          <cell r="DJ33" t="str">
            <v>HUMEDAD</v>
          </cell>
          <cell r="DK33">
            <v>3</v>
          </cell>
        </row>
        <row r="34">
          <cell r="DJ34" t="str">
            <v>BASURA</v>
          </cell>
          <cell r="DK34">
            <v>2</v>
          </cell>
        </row>
        <row r="35">
          <cell r="DJ35" t="str">
            <v xml:space="preserve">ESTACIONAMIENTO </v>
          </cell>
          <cell r="DK35">
            <v>1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 2024"/>
      <sheetName val="Sept 2024"/>
      <sheetName val="octubre 2024"/>
      <sheetName val="Nov 2024"/>
      <sheetName val="Dic 2024"/>
      <sheetName val="Enero 2025"/>
      <sheetName val="Febrero 2025"/>
      <sheetName val="Marzo 2025"/>
      <sheetName val="abril 2023"/>
      <sheetName val="mayo 2025"/>
      <sheetName val="junio 2025"/>
      <sheetName val="Julio 2025 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DEFENSORIA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B14" t="str">
            <v>CIJ</v>
          </cell>
        </row>
      </sheetData>
      <sheetData sheetId="20">
        <row r="167">
          <cell r="M167" t="str">
            <v>CUMPLIR HRS</v>
          </cell>
        </row>
        <row r="187">
          <cell r="M187" t="str">
            <v>REDUCC. HRS</v>
          </cell>
          <cell r="N187">
            <v>146</v>
          </cell>
        </row>
        <row r="189">
          <cell r="M189" t="str">
            <v>TRABAJO COMUNIDAD</v>
          </cell>
          <cell r="N189">
            <v>32</v>
          </cell>
        </row>
        <row r="191">
          <cell r="M191" t="str">
            <v>RECLACIFICACION DE FALTA</v>
          </cell>
          <cell r="N191">
            <v>1</v>
          </cell>
        </row>
      </sheetData>
      <sheetData sheetId="21"/>
      <sheetData sheetId="22">
        <row r="27">
          <cell r="DJ27" t="str">
            <v>INSULTOS</v>
          </cell>
        </row>
      </sheetData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3:D22" totalsRowShown="0" headerRowDxfId="184" dataDxfId="182" headerRowBorderDxfId="183" tableBorderDxfId="181" totalsRowBorderDxfId="180">
  <tableColumns count="3">
    <tableColumn id="1" xr3:uid="{00000000-0010-0000-0000-000001000000}" name="CONCEPTO" dataDxfId="179"/>
    <tableColumn id="2" xr3:uid="{00000000-0010-0000-0000-000002000000}" name="AGOSTO/24" dataDxfId="178"/>
    <tableColumn id="3" xr3:uid="{00000000-0010-0000-0000-000003000000}" name="AGOSTO/25" dataDxfId="17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71:C73" totalsRowShown="0" headerRowDxfId="108" dataDxfId="106" headerRowBorderDxfId="107" tableBorderDxfId="105" totalsRowBorderDxfId="104" headerRowCellStyle="Normal 2">
  <tableColumns count="2">
    <tableColumn id="1" xr3:uid="{00000000-0010-0000-0800-000001000000}" name="GENERO " dataDxfId="103" dataCellStyle="Normal 2"/>
    <tableColumn id="2" xr3:uid="{00000000-0010-0000-0800-000002000000}" name="E.E." dataDxfId="102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0:C38" totalsRowShown="0" headerRowDxfId="101" dataDxfId="99" headerRowBorderDxfId="100" tableBorderDxfId="98" headerRowCellStyle="Normal 2">
  <tableColumns count="2">
    <tableColumn id="1" xr3:uid="{00000000-0010-0000-0900-000001000000}" name="VEHICULO" dataDxfId="97" dataCellStyle="Normal 2"/>
    <tableColumn id="2" xr3:uid="{00000000-0010-0000-0900-000002000000}" name="CANTIDAD" dataDxfId="96" dataCellStyle="Normal 2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3:C17" totalsRowShown="0" headerRowDxfId="95" dataDxfId="93" headerRowBorderDxfId="94" tableBorderDxfId="92">
  <tableColumns count="2">
    <tableColumn id="1" xr3:uid="{00000000-0010-0000-0A00-000001000000}" name="CONCEPTO" dataDxfId="91"/>
    <tableColumn id="2" xr3:uid="{00000000-0010-0000-0A00-000002000000}" name="Columna1" dataDxfId="9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0:D42" totalsRowShown="0" headerRowDxfId="89" dataDxfId="87" headerRowBorderDxfId="88" tableBorderDxfId="86" totalsRowBorderDxfId="85">
  <tableColumns count="2">
    <tableColumn id="1" xr3:uid="{00000000-0010-0000-0B00-000001000000}" name="CRUCERO" dataDxfId="84"/>
    <tableColumn id="2" xr3:uid="{00000000-0010-0000-0B00-000002000000}" name="No. INCIDENTES" dataDxfId="83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4:D19" totalsRowShown="0" headerRowDxfId="82" dataDxfId="80" headerRowBorderDxfId="81" tableBorderDxfId="79">
  <tableColumns count="3">
    <tableColumn id="1" xr3:uid="{00000000-0010-0000-0C00-000001000000}" name="CONCEPTO" dataDxfId="78"/>
    <tableColumn id="2" xr3:uid="{00000000-0010-0000-0C00-000002000000}" name="AGOSTO/24" dataDxfId="77"/>
    <tableColumn id="3" xr3:uid="{00000000-0010-0000-0C00-000003000000}" name="AGOSTO/25" dataDxfId="76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4:C17" totalsRowShown="0" headerRowDxfId="75" dataDxfId="73" headerRowBorderDxfId="74" tableBorderDxfId="72">
  <tableColumns count="3">
    <tableColumn id="1" xr3:uid="{00000000-0010-0000-0D00-000001000000}" name="CONCEPTO" dataDxfId="71"/>
    <tableColumn id="2" xr3:uid="{00000000-0010-0000-0D00-000002000000}" name="AGOSTO/24" dataDxfId="70">
      <calculatedColumnFormula>B10+B11</calculatedColumnFormula>
    </tableColumn>
    <tableColumn id="3" xr3:uid="{00000000-0010-0000-0D00-000003000000}" name="AGOSTO/25" dataDxfId="69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2:K16" totalsRowShown="0" headerRowDxfId="68" dataDxfId="66" headerRowBorderDxfId="67" tableBorderDxfId="65">
  <tableColumns count="9">
    <tableColumn id="1" xr3:uid="{00000000-0010-0000-0E00-000001000000}" name="Columna1" dataDxfId="64"/>
    <tableColumn id="2" xr3:uid="{00000000-0010-0000-0E00-000002000000}" name="CUMPLIDOS" dataDxfId="63"/>
    <tableColumn id="3" xr3:uid="{00000000-0010-0000-0E00-000003000000}" name="TRABAJO COMUNITARIO" dataDxfId="62"/>
    <tableColumn id="4" xr3:uid="{00000000-0010-0000-0E00-000004000000}" name="AMONESTADOS" dataDxfId="61"/>
    <tableColumn id="5" xr3:uid="{00000000-0010-0000-0E00-000005000000}" name="PREESC. MÉDICA" dataDxfId="60"/>
    <tableColumn id="6" xr3:uid="{00000000-0010-0000-0E00-000006000000}" name="A.A." dataDxfId="59"/>
    <tableColumn id="7" xr3:uid="{00000000-0010-0000-0E00-000007000000}" name="ORDEN DE AP." dataDxfId="58"/>
    <tableColumn id="8" xr3:uid="{00000000-0010-0000-0E00-000008000000}" name="OTROS" dataDxfId="57"/>
    <tableColumn id="9" xr3:uid="{00000000-0010-0000-0E00-000009000000}" name="Columna2" dataDxfId="56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H17" totalsRowShown="0" headerRowDxfId="55" dataDxfId="54" tableBorderDxfId="53">
  <tableColumns count="7">
    <tableColumn id="1" xr3:uid="{00000000-0010-0000-0F00-000001000000}" name="PROCEDIMIENTOS" dataDxfId="52"/>
    <tableColumn id="2" xr3:uid="{00000000-0010-0000-0F00-000002000000}" name="ASUNTOS INTERNOS" dataDxfId="51"/>
    <tableColumn id="3" xr3:uid="{00000000-0010-0000-0F00-000003000000}" name="COLEGIADO" dataDxfId="50"/>
    <tableColumn id="4" xr3:uid="{00000000-0010-0000-0F00-000004000000}" name="JUZGADO III" dataDxfId="49"/>
    <tableColumn id="5" xr3:uid="{00000000-0010-0000-0F00-000005000000}" name="JUZGADO IV" dataDxfId="48"/>
    <tableColumn id="7" xr3:uid="{00000000-0010-0000-0F00-000007000000}" name="JUZGADO COLEGIADO" dataDxfId="47"/>
    <tableColumn id="6" xr3:uid="{00000000-0010-0000-0F00-000006000000}" name="TOTAL" dataDxfId="46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9:H27" totalsRowShown="0" headerRowDxfId="45" dataDxfId="44" tableBorderDxfId="43">
  <tableColumns count="7">
    <tableColumn id="1" xr3:uid="{00000000-0010-0000-1000-000001000000}" name="Columna1" dataDxfId="42"/>
    <tableColumn id="2" xr3:uid="{00000000-0010-0000-1000-000002000000}" name="ASUNTOS INTERNOS" dataDxfId="41"/>
    <tableColumn id="3" xr3:uid="{00000000-0010-0000-1000-000003000000}" name="JUZGADO I" dataDxfId="40"/>
    <tableColumn id="4" xr3:uid="{00000000-0010-0000-1000-000004000000}" name="JUZGADO III" dataDxfId="39"/>
    <tableColumn id="5" xr3:uid="{00000000-0010-0000-1000-000005000000}" name="JUZGADO IV" dataDxfId="38"/>
    <tableColumn id="7" xr3:uid="{00000000-0010-0000-1000-000007000000}" name="JUZGADO COLEGIADO" dataDxfId="37"/>
    <tableColumn id="6" xr3:uid="{00000000-0010-0000-1000-000006000000}" name="TOTAL" dataDxfId="36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1000000}" name="Tabla1415" displayName="Tabla1415" ref="A14:B17" totalsRowShown="0" headerRowDxfId="35" dataDxfId="33" headerRowBorderDxfId="34" tableBorderDxfId="32">
  <tableColumns count="2">
    <tableColumn id="1" xr3:uid="{00000000-0010-0000-1100-000001000000}" name="CONCEPTO" dataDxfId="31"/>
    <tableColumn id="3" xr3:uid="{00000000-0010-0000-1100-000003000000}" name="AGOSTO/25" dataDxfId="3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13:D21" totalsRowShown="0" headerRowDxfId="176" dataDxfId="174" headerRowBorderDxfId="175" tableBorderDxfId="173">
  <sortState xmlns:xlrd2="http://schemas.microsoft.com/office/spreadsheetml/2017/richdata2" ref="B22:D29">
    <sortCondition ref="C22:C29"/>
  </sortState>
  <tableColumns count="3">
    <tableColumn id="1" xr3:uid="{00000000-0010-0000-0100-000001000000}" name="CONCEPTOS" dataDxfId="172" dataCellStyle="Normal 2"/>
    <tableColumn id="2" xr3:uid="{00000000-0010-0000-0100-000002000000}" name="AGOSTO/24" dataDxfId="171" dataCellStyle="Normal 2"/>
    <tableColumn id="3" xr3:uid="{00000000-0010-0000-0100-000003000000}" name="AGOSTO/25" dataDxfId="170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9D4BB74-A0D5-4221-BA13-6EF04DB66835}" name="Tabla141524" displayName="Tabla141524" ref="A14:B18" totalsRowShown="0" headerRowDxfId="29" dataDxfId="27" headerRowBorderDxfId="28" tableBorderDxfId="26">
  <tableColumns count="2">
    <tableColumn id="1" xr3:uid="{8DE3C687-6AF9-4DA5-97AA-6B48808CF1DB}" name="CONCEPTO" dataDxfId="25"/>
    <tableColumn id="3" xr3:uid="{E0524B01-3A31-4B6C-B4AA-E944FB3E68CA}" name="JULIO/25" dataDxfId="24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2000000}" name="Tabla141519" displayName="Tabla141519" ref="A14:B18" totalsRowShown="0" headerRowDxfId="23" dataDxfId="21" headerRowBorderDxfId="22" tableBorderDxfId="20">
  <tableColumns count="2">
    <tableColumn id="1" xr3:uid="{00000000-0010-0000-1200-000001000000}" name="CONCEPTO" dataDxfId="19"/>
    <tableColumn id="2" xr3:uid="{00000000-0010-0000-1200-000002000000}" name="AGOSTO /25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Tabla14151920" displayName="Tabla14151920" ref="A14:B20" totalsRowShown="0" headerRowDxfId="17" dataDxfId="15" headerRowBorderDxfId="16" tableBorderDxfId="14">
  <tableColumns count="2">
    <tableColumn id="1" xr3:uid="{00000000-0010-0000-1300-000001000000}" name="CONCEPTO" dataDxfId="13"/>
    <tableColumn id="2" xr3:uid="{00000000-0010-0000-1300-000002000000}" name="AGOSTO /25" dataDxfId="12">
      <calculatedColumnFormula>B10+B11</calculatedColumnFormula>
    </tableColumn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4000000}" name="Tabla1311" displayName="Tabla1311" ref="C13:D21" totalsRowShown="0" headerRowDxfId="11" dataDxfId="9" headerRowBorderDxfId="10" tableBorderDxfId="8">
  <tableColumns count="2">
    <tableColumn id="1" xr3:uid="{00000000-0010-0000-1400-000001000000}" name="Columna1" dataDxfId="7"/>
    <tableColumn id="2" xr3:uid="{00000000-0010-0000-1400-000002000000}" name="CERTIFICADOS" dataDxfId="6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5000000}" name="Tabla18" displayName="Tabla18" ref="C24:D26" totalsRowShown="0" headerRowDxfId="5" dataDxfId="3" headerRowBorderDxfId="4" tableBorderDxfId="2" headerRowCellStyle="Normal 2">
  <tableColumns count="2">
    <tableColumn id="1" xr3:uid="{00000000-0010-0000-1500-000001000000}" name="GENERO" dataDxfId="1" dataCellStyle="Normal 2"/>
    <tableColumn id="2" xr3:uid="{00000000-0010-0000-1500-000002000000}" name="JUEZ CÍVICO" dataDxfId="0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3:D18" totalsRowShown="0" headerRowDxfId="169" dataDxfId="167" headerRowBorderDxfId="168" tableBorderDxfId="166">
  <tableColumns count="3">
    <tableColumn id="1" xr3:uid="{00000000-0010-0000-0200-000001000000}" name="CONCEPTO" dataDxfId="165" dataCellStyle="Normal 2"/>
    <tableColumn id="2" xr3:uid="{00000000-0010-0000-0200-000002000000}" name="AGOSTO/24" dataDxfId="164" dataCellStyle="Normal 2"/>
    <tableColumn id="3" xr3:uid="{00000000-0010-0000-0200-000003000000}" name="AGOSTO/25" dataDxfId="163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4:D19" totalsRowShown="0" headerRowDxfId="162" dataDxfId="160" headerRowBorderDxfId="161" tableBorderDxfId="159">
  <tableColumns count="3">
    <tableColumn id="1" xr3:uid="{00000000-0010-0000-0300-000001000000}" name="CONCEPTO" dataDxfId="158" dataCellStyle="Normal 2"/>
    <tableColumn id="2" xr3:uid="{00000000-0010-0000-0300-000002000000}" name="AGOSTO/24" dataDxfId="157" dataCellStyle="Normal 2"/>
    <tableColumn id="3" xr3:uid="{00000000-0010-0000-0300-000003000000}" name="AGOSTO/25" dataDxfId="156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12:G39" totalsRowShown="0" headerRowDxfId="155" dataDxfId="153" headerRowBorderDxfId="154" tableBorderDxfId="152" headerRowCellStyle="Normal 2">
  <tableColumns count="6">
    <tableColumn id="1" xr3:uid="{00000000-0010-0000-0400-000001000000}" name="EDAD" dataDxfId="151"/>
    <tableColumn id="2" xr3:uid="{00000000-0010-0000-0400-000002000000}" name="CHOQUES" dataDxfId="150"/>
    <tableColumn id="3" xr3:uid="{00000000-0010-0000-0400-000003000000}" name="ATROPELLOS" dataDxfId="149"/>
    <tableColumn id="4" xr3:uid="{00000000-0010-0000-0400-000004000000}" name="VOLCADURAS" dataDxfId="148"/>
    <tableColumn id="5" xr3:uid="{00000000-0010-0000-0400-000005000000}" name="CAIDA DE PERSONA" dataDxfId="147"/>
    <tableColumn id="6" xr3:uid="{00000000-0010-0000-0400-000006000000}" name="TOTAL" dataDxfId="14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FD3B0A8-C0E6-40D1-9A4F-751B4240A526}" name="Tabla23" displayName="Tabla23" ref="B41:G44" totalsRowShown="0" headerRowDxfId="145" dataDxfId="143" headerRowBorderDxfId="144" tableBorderDxfId="142" totalsRowBorderDxfId="141" headerRowCellStyle="Normal 2" dataCellStyle="Normal 2">
  <tableColumns count="6">
    <tableColumn id="1" xr3:uid="{A70DAA5B-039F-4307-9737-14FFEE49C1C6}" name="GENERO" dataDxfId="140" dataCellStyle="Normal 2"/>
    <tableColumn id="2" xr3:uid="{85D2AB20-75F6-4293-B20E-FD31E20CF702}" name="CHOQUES" dataDxfId="139" dataCellStyle="Normal 2"/>
    <tableColumn id="3" xr3:uid="{21EC7D2D-F3CD-46DA-B003-EE1E7F0913C8}" name="ATROPELLOS" dataDxfId="138" dataCellStyle="Normal 2"/>
    <tableColumn id="4" xr3:uid="{39FA1731-8C89-4028-8E1B-A65E3EE39310}" name="VOLCADURAS" dataDxfId="137" dataCellStyle="Normal 2"/>
    <tableColumn id="5" xr3:uid="{B41BEB28-8D5B-4037-BEB5-57F79D336A79}" name="CAIDA DE PERSONA" dataDxfId="136" dataCellStyle="Normal 2"/>
    <tableColumn id="6" xr3:uid="{45B7AA2E-8736-46C9-B2E3-003780CC4C39}" name="TOTAL" dataDxfId="135" dataCellStyle="Normal 2">
      <calculatedColumnFormula>SUM(C42:F42)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A14:F40" totalsRowShown="0" headerRowDxfId="134" dataDxfId="132" headerRowBorderDxfId="133" tableBorderDxfId="131" headerRowCellStyle="Normal 2" dataCellStyle="Normal 2">
  <tableColumns count="6">
    <tableColumn id="1" xr3:uid="{00000000-0010-0000-0500-000001000000}" name="HORA" dataDxfId="130"/>
    <tableColumn id="2" xr3:uid="{00000000-0010-0000-0500-000002000000}" name="CHOQUES" dataDxfId="129" dataCellStyle="Normal 2"/>
    <tableColumn id="3" xr3:uid="{00000000-0010-0000-0500-000003000000}" name="ATROPELLOS" dataDxfId="128" dataCellStyle="Normal 2"/>
    <tableColumn id="4" xr3:uid="{00000000-0010-0000-0500-000004000000}" name="VOLCADURAS" dataDxfId="127" dataCellStyle="Normal 2"/>
    <tableColumn id="5" xr3:uid="{00000000-0010-0000-0500-000005000000}" name="CAIDA DE PERSONA" dataDxfId="126" dataCellStyle="Normal 2"/>
    <tableColumn id="6" xr3:uid="{00000000-0010-0000-0500-000006000000}" name="COMPUTO" dataDxfId="125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3:D39" totalsRowShown="0" headerRowDxfId="124" dataDxfId="122" headerRowBorderDxfId="123" tableBorderDxfId="121" totalsRowBorderDxfId="120" headerRowCellStyle="Normal 2" dataCellStyle="Normal 2">
  <sortState xmlns:xlrd2="http://schemas.microsoft.com/office/spreadsheetml/2017/richdata2" ref="B14:D39">
    <sortCondition ref="B14:B39"/>
  </sortState>
  <tableColumns count="3">
    <tableColumn id="1" xr3:uid="{00000000-0010-0000-0600-000001000000}" name="HORA" dataDxfId="119"/>
    <tableColumn id="3" xr3:uid="{464A41BA-D394-4C27-A9FA-C0A4168C3887}" name="INTOXICADOS" dataDxfId="118"/>
    <tableColumn id="2" xr3:uid="{00000000-0010-0000-0600-000002000000}" name="ESTADO  DE EBRIEDAD" dataDxfId="117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7:D65" totalsRowShown="0" headerRowDxfId="116" dataDxfId="114" headerRowBorderDxfId="115" tableBorderDxfId="113" totalsRowBorderDxfId="112" headerRowCellStyle="Normal 2" dataCellStyle="Normal 2">
  <sortState xmlns:xlrd2="http://schemas.microsoft.com/office/spreadsheetml/2017/richdata2" ref="B48:D65">
    <sortCondition ref="B48:B65"/>
  </sortState>
  <tableColumns count="3">
    <tableColumn id="1" xr3:uid="{00000000-0010-0000-0700-000001000000}" name="HORA" dataDxfId="111"/>
    <tableColumn id="3" xr3:uid="{D0CA9307-B1DA-4A95-93BB-E7CB35A7933E}" name="INTOXICADOS" dataDxfId="110" dataCellStyle="Normal 2"/>
    <tableColumn id="2" xr3:uid="{00000000-0010-0000-0700-000002000000}" name="ESTADO  DE EBRIEDAD" dataDxfId="109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table" Target="../tables/table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view="pageLayout" zoomScale="75" zoomScaleNormal="75" zoomScaleSheetLayoutView="75" zoomScalePageLayoutView="75" workbookViewId="0">
      <selection activeCell="D30" sqref="D30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13">
      <c r="B1" s="2"/>
      <c r="C1" s="2"/>
      <c r="D1" s="2"/>
    </row>
    <row r="2" spans="2:13" ht="12.75" customHeigh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12.75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3" ht="50.25" customHeight="1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0"/>
    </row>
    <row r="10" spans="2:13" ht="21" customHeight="1"/>
    <row r="11" spans="2:13" ht="30.95" customHeight="1"/>
    <row r="12" spans="2:13" ht="30.95" customHeight="1"/>
    <row r="13" spans="2:13" ht="30.95" customHeight="1">
      <c r="B13" s="59" t="s">
        <v>0</v>
      </c>
      <c r="C13" s="333" t="s">
        <v>166</v>
      </c>
      <c r="D13" s="334" t="s">
        <v>167</v>
      </c>
    </row>
    <row r="14" spans="2:13" ht="30.95" customHeight="1">
      <c r="B14" s="61" t="s">
        <v>1</v>
      </c>
      <c r="C14" s="62">
        <v>320</v>
      </c>
      <c r="D14" s="63">
        <v>287</v>
      </c>
    </row>
    <row r="15" spans="2:13" ht="25.5" customHeight="1">
      <c r="B15" s="61" t="s">
        <v>2</v>
      </c>
      <c r="C15" s="62">
        <v>10</v>
      </c>
      <c r="D15" s="63">
        <v>4</v>
      </c>
    </row>
    <row r="16" spans="2:13" ht="30.95" customHeight="1">
      <c r="B16" s="61" t="s">
        <v>3</v>
      </c>
      <c r="C16" s="62">
        <v>7</v>
      </c>
      <c r="D16" s="63">
        <v>7</v>
      </c>
    </row>
    <row r="17" spans="2:5" ht="24" customHeight="1">
      <c r="B17" s="61" t="s">
        <v>4</v>
      </c>
      <c r="C17" s="62">
        <v>0</v>
      </c>
      <c r="D17" s="63">
        <v>1</v>
      </c>
    </row>
    <row r="18" spans="2:5" ht="9" customHeight="1">
      <c r="B18" s="61"/>
      <c r="C18" s="62"/>
      <c r="D18" s="63"/>
    </row>
    <row r="19" spans="2:5" ht="30.95" customHeight="1">
      <c r="B19" s="242" t="s">
        <v>5</v>
      </c>
      <c r="C19" s="243">
        <f>SUM(C14:C18)</f>
        <v>337</v>
      </c>
      <c r="D19" s="243">
        <f>SUM(D14:D18)</f>
        <v>299</v>
      </c>
    </row>
    <row r="20" spans="2:5" ht="8.25" customHeight="1">
      <c r="B20" s="61"/>
      <c r="C20" s="62"/>
      <c r="D20" s="63"/>
      <c r="E20" s="29"/>
    </row>
    <row r="21" spans="2:5" ht="33" customHeight="1">
      <c r="B21" s="61" t="s">
        <v>6</v>
      </c>
      <c r="C21" s="62">
        <v>220</v>
      </c>
      <c r="D21" s="63">
        <v>161</v>
      </c>
      <c r="E21" s="29"/>
    </row>
    <row r="22" spans="2:5" ht="21">
      <c r="B22" s="64" t="s">
        <v>7</v>
      </c>
      <c r="C22" s="65">
        <v>1</v>
      </c>
      <c r="D22" s="66">
        <v>3</v>
      </c>
      <c r="E22" s="29"/>
    </row>
    <row r="23" spans="2:5">
      <c r="E23" s="29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2"/>
  <sheetViews>
    <sheetView showGridLines="0" view="pageLayout" topLeftCell="A4" zoomScaleNormal="100" workbookViewId="0">
      <selection activeCell="D30" sqref="D30"/>
    </sheetView>
  </sheetViews>
  <sheetFormatPr baseColWidth="10" defaultRowHeight="12.75"/>
  <cols>
    <col min="1" max="1" width="2" customWidth="1"/>
    <col min="2" max="2" width="3.85546875" customWidth="1"/>
    <col min="3" max="3" width="15.85546875" customWidth="1"/>
    <col min="4" max="4" width="74.28515625" customWidth="1"/>
    <col min="5" max="5" width="5.7109375" customWidth="1"/>
    <col min="6" max="6" width="12.85546875" customWidth="1"/>
  </cols>
  <sheetData>
    <row r="1" spans="1:5" ht="6" customHeight="1"/>
    <row r="2" spans="1:5" ht="3" customHeight="1"/>
    <row r="4" spans="1:5" ht="27" customHeight="1">
      <c r="A4" s="56"/>
      <c r="B4" s="56"/>
      <c r="C4" s="56"/>
      <c r="D4" s="56"/>
      <c r="E4" s="56"/>
    </row>
    <row r="5" spans="1:5" ht="27" customHeight="1">
      <c r="A5" s="56"/>
      <c r="B5" s="56"/>
      <c r="C5" s="56"/>
      <c r="D5" s="56"/>
      <c r="E5" s="56"/>
    </row>
    <row r="6" spans="1:5" ht="24" customHeight="1">
      <c r="A6" s="56"/>
      <c r="B6" s="56"/>
      <c r="C6" s="56"/>
      <c r="D6" s="56"/>
      <c r="E6" s="56"/>
    </row>
    <row r="7" spans="1:5" ht="14.25" customHeight="1">
      <c r="D7" s="56"/>
      <c r="E7" s="56"/>
    </row>
    <row r="8" spans="1:5" ht="2.25" customHeight="1" thickBot="1"/>
    <row r="9" spans="1:5" ht="24" thickBot="1">
      <c r="C9" s="411" t="s">
        <v>165</v>
      </c>
      <c r="D9" s="412"/>
    </row>
    <row r="10" spans="1:5" ht="15">
      <c r="C10" s="135" t="s">
        <v>105</v>
      </c>
      <c r="D10" s="136" t="s">
        <v>106</v>
      </c>
    </row>
    <row r="11" spans="1:5" ht="18" customHeight="1">
      <c r="C11" s="137"/>
      <c r="D11" s="138" t="s">
        <v>10</v>
      </c>
    </row>
    <row r="12" spans="1:5" ht="18.75">
      <c r="C12" s="298">
        <v>3</v>
      </c>
      <c r="D12" s="223" t="s">
        <v>177</v>
      </c>
    </row>
    <row r="13" spans="1:5" ht="18.75">
      <c r="C13" s="299">
        <v>3</v>
      </c>
      <c r="D13" s="224" t="s">
        <v>178</v>
      </c>
    </row>
    <row r="14" spans="1:5" ht="18.75">
      <c r="C14" s="299">
        <v>2</v>
      </c>
      <c r="D14" s="224" t="s">
        <v>179</v>
      </c>
    </row>
    <row r="15" spans="1:5" ht="18.75">
      <c r="C15" s="299">
        <v>2</v>
      </c>
      <c r="D15" s="224" t="s">
        <v>180</v>
      </c>
    </row>
    <row r="16" spans="1:5" ht="18.75">
      <c r="C16" s="299">
        <v>2</v>
      </c>
      <c r="D16" s="224" t="s">
        <v>181</v>
      </c>
    </row>
    <row r="17" spans="3:4" ht="18.75">
      <c r="C17" s="299">
        <v>2</v>
      </c>
      <c r="D17" s="224" t="s">
        <v>182</v>
      </c>
    </row>
    <row r="18" spans="3:4" ht="18.75">
      <c r="C18" s="299">
        <v>2</v>
      </c>
      <c r="D18" s="224" t="s">
        <v>183</v>
      </c>
    </row>
    <row r="19" spans="3:4" ht="18.75">
      <c r="C19" s="300">
        <v>2</v>
      </c>
      <c r="D19" s="224" t="s">
        <v>184</v>
      </c>
    </row>
    <row r="20" spans="3:4" ht="2.25" customHeight="1">
      <c r="C20" s="301"/>
      <c r="D20" s="139"/>
    </row>
    <row r="21" spans="3:4" ht="18.75">
      <c r="C21" s="299"/>
      <c r="D21" s="138" t="s">
        <v>143</v>
      </c>
    </row>
    <row r="22" spans="3:4" ht="18.75">
      <c r="C22" s="299">
        <v>3</v>
      </c>
      <c r="D22" s="224" t="s">
        <v>185</v>
      </c>
    </row>
    <row r="23" spans="3:4" ht="18.75">
      <c r="C23" s="299">
        <v>2</v>
      </c>
      <c r="D23" s="224" t="s">
        <v>186</v>
      </c>
    </row>
    <row r="24" spans="3:4" ht="18.75">
      <c r="C24" s="299">
        <v>2</v>
      </c>
      <c r="D24" s="224" t="s">
        <v>187</v>
      </c>
    </row>
    <row r="25" spans="3:4" ht="6" customHeight="1">
      <c r="C25" s="299"/>
      <c r="D25" s="140"/>
    </row>
    <row r="26" spans="3:4" ht="18.75" customHeight="1">
      <c r="C26" s="351"/>
      <c r="D26" s="138" t="s">
        <v>190</v>
      </c>
    </row>
    <row r="27" spans="3:4" ht="18.75" customHeight="1">
      <c r="C27" s="299">
        <v>1</v>
      </c>
      <c r="D27" s="139" t="s">
        <v>188</v>
      </c>
    </row>
    <row r="28" spans="3:4" ht="18.75" customHeight="1">
      <c r="C28" s="299">
        <v>2</v>
      </c>
      <c r="D28" s="139" t="s">
        <v>189</v>
      </c>
    </row>
    <row r="29" spans="3:4" ht="7.5" customHeight="1">
      <c r="C29" s="351"/>
      <c r="D29" s="139"/>
    </row>
    <row r="30" spans="3:4" ht="18.75" customHeight="1">
      <c r="C30" s="299"/>
      <c r="D30" s="138" t="s">
        <v>191</v>
      </c>
    </row>
    <row r="31" spans="3:4" ht="18.75">
      <c r="C31" s="299">
        <v>2</v>
      </c>
      <c r="D31" s="224" t="s">
        <v>192</v>
      </c>
    </row>
    <row r="32" spans="3:4" ht="19.5" customHeight="1">
      <c r="C32" s="302">
        <v>2</v>
      </c>
      <c r="D32" s="224" t="s">
        <v>193</v>
      </c>
    </row>
    <row r="33" spans="3:4" ht="18.75">
      <c r="C33" s="299">
        <v>2</v>
      </c>
      <c r="D33" s="224" t="s">
        <v>194</v>
      </c>
    </row>
    <row r="34" spans="3:4" ht="18.75">
      <c r="C34" s="299">
        <v>1</v>
      </c>
      <c r="D34" s="224" t="s">
        <v>195</v>
      </c>
    </row>
    <row r="35" spans="3:4" ht="18.75">
      <c r="C35" s="299">
        <v>1</v>
      </c>
      <c r="D35" s="224" t="s">
        <v>196</v>
      </c>
    </row>
    <row r="36" spans="3:4" ht="18.75">
      <c r="C36" s="299">
        <v>1</v>
      </c>
      <c r="D36" s="224" t="s">
        <v>197</v>
      </c>
    </row>
    <row r="37" spans="3:4" ht="18.75">
      <c r="C37" s="299">
        <v>1</v>
      </c>
      <c r="D37" s="224" t="s">
        <v>198</v>
      </c>
    </row>
    <row r="38" spans="3:4" ht="18.75">
      <c r="C38" s="299">
        <v>1</v>
      </c>
      <c r="D38" s="224" t="s">
        <v>199</v>
      </c>
    </row>
    <row r="39" spans="3:4" ht="18.75">
      <c r="C39" s="299">
        <v>1</v>
      </c>
      <c r="D39" s="224" t="s">
        <v>200</v>
      </c>
    </row>
    <row r="40" spans="3:4" ht="18.75">
      <c r="C40" s="299">
        <v>1</v>
      </c>
      <c r="D40" s="224" t="s">
        <v>201</v>
      </c>
    </row>
    <row r="41" spans="3:4" ht="18.75">
      <c r="C41" s="299">
        <v>1</v>
      </c>
      <c r="D41" s="224" t="s">
        <v>203</v>
      </c>
    </row>
    <row r="42" spans="3:4" ht="18.75">
      <c r="C42" s="298">
        <v>1</v>
      </c>
      <c r="D42" s="224" t="s">
        <v>202</v>
      </c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zoomScale="75" zoomScaleNormal="100" zoomScaleSheetLayoutView="75" zoomScalePageLayoutView="75" workbookViewId="0">
      <selection activeCell="C11" sqref="C11"/>
    </sheetView>
  </sheetViews>
  <sheetFormatPr baseColWidth="10" defaultRowHeight="15"/>
  <cols>
    <col min="1" max="1" width="5.85546875" style="8" customWidth="1"/>
    <col min="2" max="2" width="29.7109375" style="8" customWidth="1"/>
    <col min="3" max="4" width="15.855468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 ht="15" customHeight="1"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2:16" ht="30" customHeight="1">
      <c r="B9" s="58"/>
      <c r="C9" s="58"/>
      <c r="D9" s="58"/>
      <c r="E9" s="58"/>
      <c r="F9" s="58"/>
      <c r="G9" s="58"/>
      <c r="H9" s="58"/>
      <c r="I9" s="58"/>
      <c r="J9" s="58"/>
      <c r="K9" s="58"/>
      <c r="L9" s="32"/>
      <c r="M9" s="32"/>
      <c r="N9" s="32"/>
      <c r="O9" s="32"/>
      <c r="P9" s="32"/>
    </row>
    <row r="11" spans="2:16">
      <c r="B11" s="9" t="s">
        <v>8</v>
      </c>
      <c r="C11" s="10"/>
      <c r="D11" s="10"/>
    </row>
    <row r="12" spans="2:16" ht="36" customHeight="1"/>
    <row r="13" spans="2:16" ht="30.95" customHeight="1" thickBot="1"/>
    <row r="14" spans="2:16" ht="30.95" customHeight="1" thickBot="1">
      <c r="B14" s="367" t="s">
        <v>0</v>
      </c>
      <c r="C14" s="365" t="s">
        <v>166</v>
      </c>
      <c r="D14" s="364" t="s">
        <v>167</v>
      </c>
    </row>
    <row r="15" spans="2:16" ht="30.95" customHeight="1">
      <c r="B15" s="368" t="s">
        <v>18</v>
      </c>
      <c r="C15" s="360">
        <v>38</v>
      </c>
      <c r="D15" s="363">
        <v>29</v>
      </c>
    </row>
    <row r="16" spans="2:16" ht="24" customHeight="1">
      <c r="B16" s="369" t="s">
        <v>19</v>
      </c>
      <c r="C16" s="366">
        <v>29</v>
      </c>
      <c r="D16" s="361">
        <v>38</v>
      </c>
    </row>
    <row r="17" spans="2:4" ht="30.95" customHeight="1">
      <c r="B17" s="370" t="s">
        <v>20</v>
      </c>
      <c r="C17" s="366">
        <v>52</v>
      </c>
      <c r="D17" s="361">
        <v>43</v>
      </c>
    </row>
    <row r="18" spans="2:4" ht="30.95" customHeight="1" thickBot="1">
      <c r="B18" s="371"/>
      <c r="C18" s="362"/>
      <c r="D18" s="362"/>
    </row>
    <row r="19" spans="2:4" ht="30.95" customHeight="1" thickBot="1">
      <c r="B19" s="416" t="s">
        <v>5</v>
      </c>
      <c r="C19" s="417">
        <f>SUM(C15:C18)</f>
        <v>119</v>
      </c>
      <c r="D19" s="418">
        <f>D15+D16+D17</f>
        <v>110</v>
      </c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28"/>
  <sheetViews>
    <sheetView showGridLines="0" view="pageLayout" zoomScale="75" zoomScaleNormal="100" zoomScaleSheetLayoutView="75" zoomScalePageLayoutView="75" workbookViewId="0">
      <selection activeCell="D30" sqref="D30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 ht="15" customHeight="1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5" ht="15" customHeight="1">
      <c r="A7" s="58"/>
      <c r="B7" s="58"/>
      <c r="C7" s="58"/>
      <c r="D7" s="58"/>
      <c r="E7" s="58"/>
      <c r="F7" s="58"/>
      <c r="G7" s="58"/>
      <c r="H7" s="58"/>
      <c r="I7" s="58"/>
      <c r="J7" s="58"/>
    </row>
    <row r="8" spans="1:15" ht="15" customHeight="1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5" ht="3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4"/>
      <c r="L9" s="54"/>
      <c r="M9" s="54"/>
      <c r="N9" s="54"/>
      <c r="O9" s="33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41" t="s">
        <v>0</v>
      </c>
      <c r="B14" s="333" t="s">
        <v>166</v>
      </c>
      <c r="C14" s="334" t="s">
        <v>167</v>
      </c>
    </row>
    <row r="15" spans="1:15" ht="28.5" customHeight="1">
      <c r="A15" s="144" t="s">
        <v>144</v>
      </c>
      <c r="B15" s="303">
        <v>411</v>
      </c>
      <c r="C15" s="304">
        <v>614</v>
      </c>
    </row>
    <row r="16" spans="1:15" ht="9.75" customHeight="1">
      <c r="A16" s="145"/>
      <c r="B16" s="143"/>
      <c r="C16" s="142"/>
    </row>
    <row r="17" spans="1:3" ht="30.95" customHeight="1">
      <c r="A17" s="146" t="s">
        <v>5</v>
      </c>
      <c r="B17" s="305">
        <f>B15+B16</f>
        <v>411</v>
      </c>
      <c r="C17" s="305">
        <f>C15+C16</f>
        <v>614</v>
      </c>
    </row>
    <row r="18" spans="1:3" ht="30.95" customHeight="1"/>
    <row r="19" spans="1:3" ht="30.95" customHeight="1" thickBot="1"/>
    <row r="20" spans="1:3" ht="30.95" customHeight="1" thickBot="1">
      <c r="A20" s="165" t="s">
        <v>127</v>
      </c>
      <c r="B20" s="166" t="s">
        <v>124</v>
      </c>
      <c r="C20" s="167" t="s">
        <v>125</v>
      </c>
    </row>
    <row r="21" spans="1:3" ht="30.95" customHeight="1" thickBot="1">
      <c r="A21" s="147" t="s">
        <v>126</v>
      </c>
      <c r="B21" s="166">
        <v>562</v>
      </c>
      <c r="C21" s="167">
        <v>52</v>
      </c>
    </row>
    <row r="22" spans="1:3" ht="30.95" customHeight="1">
      <c r="A22" s="12"/>
      <c r="B22" s="13"/>
      <c r="C22" s="13"/>
    </row>
    <row r="23" spans="1:3" ht="30.95" customHeight="1">
      <c r="A23" s="12"/>
      <c r="B23" s="13"/>
      <c r="C23" s="13"/>
    </row>
    <row r="24" spans="1:3" ht="30.95" customHeight="1">
      <c r="A24" s="12"/>
      <c r="B24" s="13"/>
      <c r="C24" s="13"/>
    </row>
    <row r="25" spans="1:3" ht="30.95" customHeight="1">
      <c r="A25" s="12"/>
      <c r="B25" s="13"/>
      <c r="C25" s="13"/>
    </row>
    <row r="26" spans="1:3" ht="4.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30.95" customHeight="1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9"/>
  <sheetViews>
    <sheetView showGridLines="0" view="pageLayout" zoomScaleNormal="100" workbookViewId="0">
      <selection activeCell="D30" sqref="D30"/>
    </sheetView>
  </sheetViews>
  <sheetFormatPr baseColWidth="10" defaultRowHeight="12.75"/>
  <cols>
    <col min="1" max="2" width="5.140625" customWidth="1"/>
    <col min="3" max="3" width="18.28515625" customWidth="1"/>
    <col min="4" max="4" width="14.5703125" customWidth="1"/>
    <col min="5" max="5" width="20.42578125" customWidth="1"/>
    <col min="6" max="6" width="17.7109375" customWidth="1"/>
    <col min="7" max="7" width="14.5703125" customWidth="1"/>
    <col min="8" max="8" width="13.42578125" customWidth="1"/>
    <col min="9" max="9" width="14.5703125" customWidth="1"/>
    <col min="10" max="10" width="16" customWidth="1"/>
    <col min="11" max="11" width="15.42578125" customWidth="1"/>
  </cols>
  <sheetData>
    <row r="2" spans="2:13" ht="12.75" customHeight="1"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2:13" ht="12.75" customHeight="1"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2:13" ht="12.75" customHeight="1"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2:13" ht="12.75" customHeight="1">
      <c r="D5" s="55"/>
      <c r="E5" s="55"/>
      <c r="F5" s="55"/>
      <c r="G5" s="55"/>
      <c r="H5" s="55"/>
      <c r="I5" s="55"/>
      <c r="J5" s="55"/>
      <c r="K5" s="55"/>
    </row>
    <row r="6" spans="2:13" ht="12.75" customHeight="1">
      <c r="D6" s="55"/>
      <c r="E6" s="55"/>
      <c r="F6" s="55"/>
      <c r="G6" s="55"/>
      <c r="H6" s="55"/>
      <c r="I6" s="55"/>
      <c r="J6" s="55"/>
      <c r="K6" s="55"/>
    </row>
    <row r="9" spans="2:13" ht="15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2:13" s="34" customFormat="1" ht="33" customHeight="1">
      <c r="L10" s="44"/>
      <c r="M10" s="44"/>
    </row>
    <row r="11" spans="2:13" ht="15.75" thickBot="1">
      <c r="L11" s="35"/>
      <c r="M11" s="35"/>
    </row>
    <row r="12" spans="2:13" ht="37.5" customHeight="1" thickBot="1">
      <c r="C12" s="227" t="s">
        <v>30</v>
      </c>
      <c r="D12" s="228" t="s">
        <v>128</v>
      </c>
      <c r="E12" s="229" t="s">
        <v>169</v>
      </c>
      <c r="F12" s="230" t="s">
        <v>129</v>
      </c>
      <c r="G12" s="229" t="s">
        <v>130</v>
      </c>
      <c r="H12" s="231" t="s">
        <v>131</v>
      </c>
      <c r="I12" s="232" t="s">
        <v>156</v>
      </c>
      <c r="J12" s="233" t="s">
        <v>170</v>
      </c>
      <c r="K12" s="234" t="s">
        <v>132</v>
      </c>
      <c r="L12" s="35"/>
      <c r="M12" s="35"/>
    </row>
    <row r="13" spans="2:13" ht="22.5" customHeight="1" thickBot="1">
      <c r="C13" s="225" t="s">
        <v>133</v>
      </c>
      <c r="D13" s="306">
        <v>412</v>
      </c>
      <c r="E13" s="306">
        <v>1</v>
      </c>
      <c r="F13" s="306">
        <v>2</v>
      </c>
      <c r="G13" s="306">
        <v>3</v>
      </c>
      <c r="H13" s="306"/>
      <c r="I13" s="306"/>
      <c r="J13" s="307">
        <v>1</v>
      </c>
      <c r="K13" s="238">
        <f>SUM(D13:J13)</f>
        <v>419</v>
      </c>
      <c r="L13" s="35"/>
      <c r="M13" s="35"/>
    </row>
    <row r="14" spans="2:13" ht="15.75" customHeight="1" thickBot="1">
      <c r="C14" s="226"/>
      <c r="D14" s="308"/>
      <c r="E14" s="308"/>
      <c r="F14" s="308"/>
      <c r="G14" s="308"/>
      <c r="H14" s="308"/>
      <c r="I14" s="308"/>
      <c r="J14" s="309"/>
      <c r="K14" s="239"/>
      <c r="L14" s="35"/>
      <c r="M14" s="35"/>
    </row>
    <row r="15" spans="2:13" ht="22.5" customHeight="1" thickBot="1">
      <c r="C15" s="226" t="s">
        <v>134</v>
      </c>
      <c r="D15" s="308">
        <v>44</v>
      </c>
      <c r="E15" s="308"/>
      <c r="F15" s="308"/>
      <c r="G15" s="308"/>
      <c r="H15" s="308"/>
      <c r="I15" s="308"/>
      <c r="J15" s="309"/>
      <c r="K15" s="239">
        <f>SUM(D15:J15)</f>
        <v>44</v>
      </c>
      <c r="L15" s="35"/>
      <c r="M15" s="35"/>
    </row>
    <row r="16" spans="2:13" ht="19.5" thickBot="1">
      <c r="C16" s="235" t="s">
        <v>5</v>
      </c>
      <c r="D16" s="236">
        <f t="shared" ref="D16:J16" si="0">SUM(D13:D15)</f>
        <v>456</v>
      </c>
      <c r="E16" s="236">
        <f t="shared" si="0"/>
        <v>1</v>
      </c>
      <c r="F16" s="236">
        <f t="shared" si="0"/>
        <v>2</v>
      </c>
      <c r="G16" s="236">
        <f t="shared" si="0"/>
        <v>3</v>
      </c>
      <c r="H16" s="236">
        <f t="shared" si="0"/>
        <v>0</v>
      </c>
      <c r="I16" s="236">
        <f t="shared" si="0"/>
        <v>0</v>
      </c>
      <c r="J16" s="235">
        <f t="shared" si="0"/>
        <v>1</v>
      </c>
      <c r="K16" s="237">
        <f>SUM(D16:J16)</f>
        <v>463</v>
      </c>
      <c r="L16" s="35"/>
      <c r="M16" s="35"/>
    </row>
    <row r="17" spans="3:13" ht="15"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3:13" ht="15"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3:13" ht="15"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3:13" ht="1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3:13" ht="15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3:13" ht="15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3:13" ht="15">
      <c r="L23" s="35"/>
      <c r="M23" s="35"/>
    </row>
    <row r="24" spans="3:13" ht="15">
      <c r="L24" s="35"/>
      <c r="M24" s="35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L34"/>
  <sheetViews>
    <sheetView showGridLines="0" view="pageLayout" topLeftCell="A7" zoomScaleNormal="100" workbookViewId="0">
      <selection activeCell="D30" sqref="D30"/>
    </sheetView>
  </sheetViews>
  <sheetFormatPr baseColWidth="10" defaultColWidth="11.42578125" defaultRowHeight="12.75"/>
  <cols>
    <col min="1" max="1" width="6.42578125" style="38" customWidth="1"/>
    <col min="2" max="2" width="18.28515625" style="38" customWidth="1"/>
    <col min="3" max="3" width="16.5703125" style="38" hidden="1" customWidth="1"/>
    <col min="4" max="4" width="15.5703125" style="38" hidden="1" customWidth="1"/>
    <col min="5" max="5" width="10" style="38" customWidth="1"/>
    <col min="6" max="6" width="9.42578125" style="38" customWidth="1"/>
    <col min="7" max="7" width="11.7109375" style="38" customWidth="1"/>
    <col min="8" max="8" width="9.28515625" style="39" customWidth="1"/>
    <col min="9" max="9" width="11.42578125" style="39"/>
    <col min="10" max="18" width="5.7109375" style="38" customWidth="1"/>
    <col min="19" max="16384" width="11.42578125" style="38"/>
  </cols>
  <sheetData>
    <row r="3" spans="1:12" ht="26.25" customHeight="1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26.25" customHeight="1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ht="26.25" customHeight="1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2" ht="13.5" customHeight="1">
      <c r="B6" s="37"/>
    </row>
    <row r="7" spans="1:12" ht="13.5" customHeight="1">
      <c r="B7" s="37"/>
    </row>
    <row r="8" spans="1:12" ht="13.5" customHeight="1">
      <c r="B8" s="37"/>
    </row>
    <row r="9" spans="1:12" ht="21" customHeight="1" thickBot="1">
      <c r="B9" s="55"/>
      <c r="C9" s="55"/>
      <c r="D9" s="55"/>
      <c r="E9" s="55"/>
      <c r="F9" s="55"/>
      <c r="G9" s="55"/>
      <c r="H9" s="40"/>
      <c r="I9" s="40"/>
    </row>
    <row r="10" spans="1:12" ht="31.5" customHeight="1" thickBot="1">
      <c r="A10" s="413" t="s">
        <v>28</v>
      </c>
      <c r="B10" s="149" t="s">
        <v>147</v>
      </c>
      <c r="C10" s="150" t="s">
        <v>24</v>
      </c>
      <c r="D10" s="151" t="s">
        <v>109</v>
      </c>
      <c r="E10" s="151" t="s">
        <v>26</v>
      </c>
      <c r="F10" s="152" t="s">
        <v>27</v>
      </c>
      <c r="G10" s="153" t="s">
        <v>146</v>
      </c>
      <c r="H10" s="154" t="s">
        <v>5</v>
      </c>
      <c r="I10" s="14"/>
      <c r="J10" s="14"/>
    </row>
    <row r="11" spans="1:12" ht="24" customHeight="1" thickBot="1">
      <c r="A11" s="414"/>
      <c r="B11" s="198" t="s">
        <v>22</v>
      </c>
      <c r="C11" s="199"/>
      <c r="D11" s="199"/>
      <c r="E11" s="199">
        <v>6</v>
      </c>
      <c r="F11" s="199">
        <v>3</v>
      </c>
      <c r="G11" s="200"/>
      <c r="H11" s="240">
        <f>SUM(E11:G11)</f>
        <v>9</v>
      </c>
      <c r="J11" s="39"/>
    </row>
    <row r="12" spans="1:12" ht="24" customHeight="1" thickBot="1">
      <c r="A12" s="414"/>
      <c r="B12" s="201" t="s">
        <v>23</v>
      </c>
      <c r="C12" s="202"/>
      <c r="D12" s="202"/>
      <c r="E12" s="202">
        <v>2</v>
      </c>
      <c r="F12" s="202"/>
      <c r="G12" s="203">
        <v>1</v>
      </c>
      <c r="H12" s="240">
        <f t="shared" ref="H12:H17" si="0">SUM(E12:G12)</f>
        <v>3</v>
      </c>
      <c r="J12" s="39"/>
    </row>
    <row r="13" spans="1:12" ht="24" customHeight="1" thickBot="1">
      <c r="A13" s="414"/>
      <c r="B13" s="201" t="s">
        <v>110</v>
      </c>
      <c r="C13" s="202"/>
      <c r="D13" s="202"/>
      <c r="E13" s="202"/>
      <c r="F13" s="202"/>
      <c r="G13" s="203">
        <v>2</v>
      </c>
      <c r="H13" s="240">
        <f t="shared" si="0"/>
        <v>2</v>
      </c>
      <c r="J13" s="39"/>
    </row>
    <row r="14" spans="1:12" ht="24" customHeight="1" thickBot="1">
      <c r="A14" s="414"/>
      <c r="B14" s="201" t="s">
        <v>135</v>
      </c>
      <c r="C14" s="202"/>
      <c r="D14" s="202"/>
      <c r="E14" s="202"/>
      <c r="F14" s="202"/>
      <c r="G14" s="203"/>
      <c r="H14" s="240">
        <f t="shared" si="0"/>
        <v>0</v>
      </c>
      <c r="J14" s="39"/>
    </row>
    <row r="15" spans="1:12" ht="24" customHeight="1" thickBot="1">
      <c r="A15" s="414"/>
      <c r="B15" s="201" t="s">
        <v>31</v>
      </c>
      <c r="C15" s="202"/>
      <c r="D15" s="202"/>
      <c r="E15" s="202"/>
      <c r="F15" s="202"/>
      <c r="G15" s="203"/>
      <c r="H15" s="240">
        <f t="shared" si="0"/>
        <v>0</v>
      </c>
      <c r="J15" s="39"/>
    </row>
    <row r="16" spans="1:12" ht="12" customHeight="1" thickBot="1">
      <c r="A16" s="414"/>
      <c r="B16" s="204"/>
      <c r="C16" s="205"/>
      <c r="D16" s="205"/>
      <c r="E16" s="205"/>
      <c r="F16" s="205"/>
      <c r="G16" s="205"/>
      <c r="H16" s="240"/>
      <c r="J16" s="39"/>
    </row>
    <row r="17" spans="1:10" ht="24" customHeight="1" thickBot="1">
      <c r="A17" s="415"/>
      <c r="B17" s="206" t="s">
        <v>28</v>
      </c>
      <c r="C17" s="207">
        <f>C11+C12+C15</f>
        <v>0</v>
      </c>
      <c r="D17" s="207">
        <f>D11+D12+D15</f>
        <v>0</v>
      </c>
      <c r="E17" s="207">
        <f>E11+E12+E15+E13+E14</f>
        <v>8</v>
      </c>
      <c r="F17" s="207">
        <f t="shared" ref="F17:G17" si="1">F11+F12+F15+F13+F14</f>
        <v>3</v>
      </c>
      <c r="G17" s="207">
        <f t="shared" si="1"/>
        <v>3</v>
      </c>
      <c r="H17" s="240">
        <f t="shared" si="0"/>
        <v>14</v>
      </c>
      <c r="J17" s="39"/>
    </row>
    <row r="18" spans="1:10" ht="13.5" thickBot="1">
      <c r="A18" s="155"/>
      <c r="B18" s="155"/>
      <c r="C18" s="155"/>
      <c r="D18" s="155"/>
      <c r="E18" s="155"/>
      <c r="F18" s="155"/>
      <c r="G18" s="155"/>
      <c r="H18" s="156"/>
    </row>
    <row r="19" spans="1:10" ht="32.25" customHeight="1" thickBot="1">
      <c r="A19" s="413" t="s">
        <v>29</v>
      </c>
      <c r="B19" s="157" t="s">
        <v>30</v>
      </c>
      <c r="C19" s="158" t="s">
        <v>24</v>
      </c>
      <c r="D19" s="159" t="s">
        <v>25</v>
      </c>
      <c r="E19" s="159" t="s">
        <v>26</v>
      </c>
      <c r="F19" s="160" t="s">
        <v>27</v>
      </c>
      <c r="G19" s="161" t="s">
        <v>146</v>
      </c>
      <c r="H19" s="162" t="s">
        <v>5</v>
      </c>
      <c r="I19" s="14"/>
      <c r="J19" s="14"/>
    </row>
    <row r="20" spans="1:10" ht="0.75" customHeight="1" thickBot="1">
      <c r="A20" s="414"/>
      <c r="B20" s="163"/>
      <c r="C20" s="155">
        <v>0</v>
      </c>
      <c r="D20" s="155"/>
      <c r="E20" s="155"/>
      <c r="F20" s="155"/>
      <c r="G20" s="155"/>
      <c r="H20" s="164">
        <f>Tabla9[[#This Row],[JUZGADO IV]]+Tabla9[[#This Row],[JUZGADO III]]+Tabla9[[#This Row],[JUZGADO I]]+Tabla9[[#This Row],[ASUNTOS INTERNOS]]</f>
        <v>0</v>
      </c>
      <c r="J20" s="39"/>
    </row>
    <row r="21" spans="1:10" ht="24" customHeight="1" thickBot="1">
      <c r="A21" s="414"/>
      <c r="B21" s="208" t="s">
        <v>22</v>
      </c>
      <c r="C21" s="209"/>
      <c r="D21" s="209"/>
      <c r="E21" s="209">
        <v>4</v>
      </c>
      <c r="F21" s="209">
        <v>5</v>
      </c>
      <c r="G21" s="210"/>
      <c r="H21" s="241">
        <f>Tabla9[[#This Row],[JUZGADO COLEGIADO]]+Tabla9[[#This Row],[JUZGADO IV]]+Tabla9[[#This Row],[JUZGADO III]]</f>
        <v>9</v>
      </c>
      <c r="J21" s="39"/>
    </row>
    <row r="22" spans="1:10" ht="24" customHeight="1" thickBot="1">
      <c r="A22" s="414"/>
      <c r="B22" s="211" t="s">
        <v>23</v>
      </c>
      <c r="C22" s="212"/>
      <c r="D22" s="212"/>
      <c r="E22" s="212">
        <v>4</v>
      </c>
      <c r="F22" s="212">
        <v>2</v>
      </c>
      <c r="G22" s="213"/>
      <c r="H22" s="241">
        <f>Tabla9[[#This Row],[JUZGADO COLEGIADO]]+Tabla9[[#This Row],[JUZGADO IV]]+Tabla9[[#This Row],[JUZGADO III]]</f>
        <v>6</v>
      </c>
      <c r="J22" s="39"/>
    </row>
    <row r="23" spans="1:10" ht="24" customHeight="1" thickBot="1">
      <c r="A23" s="414"/>
      <c r="B23" s="201" t="s">
        <v>110</v>
      </c>
      <c r="C23" s="212"/>
      <c r="D23" s="212"/>
      <c r="E23" s="212"/>
      <c r="F23" s="212"/>
      <c r="G23" s="213">
        <v>1</v>
      </c>
      <c r="H23" s="241">
        <f>Tabla9[[#This Row],[JUZGADO COLEGIADO]]+Tabla9[[#This Row],[JUZGADO IV]]+Tabla9[[#This Row],[JUZGADO III]]</f>
        <v>1</v>
      </c>
      <c r="J23" s="39"/>
    </row>
    <row r="24" spans="1:10" ht="24" customHeight="1" thickBot="1">
      <c r="A24" s="414"/>
      <c r="B24" s="201" t="s">
        <v>135</v>
      </c>
      <c r="C24" s="212"/>
      <c r="D24" s="212"/>
      <c r="E24" s="212"/>
      <c r="F24" s="212"/>
      <c r="G24" s="213"/>
      <c r="H24" s="241">
        <f>Tabla9[[#This Row],[JUZGADO COLEGIADO]]+Tabla9[[#This Row],[JUZGADO IV]]+Tabla9[[#This Row],[JUZGADO III]]</f>
        <v>0</v>
      </c>
      <c r="J24" s="39"/>
    </row>
    <row r="25" spans="1:10" ht="24" customHeight="1" thickBot="1">
      <c r="A25" s="415"/>
      <c r="B25" s="211" t="s">
        <v>31</v>
      </c>
      <c r="C25" s="212"/>
      <c r="D25" s="212"/>
      <c r="E25" s="212"/>
      <c r="F25" s="212"/>
      <c r="G25" s="213"/>
      <c r="H25" s="241">
        <f>Tabla9[[#This Row],[JUZGADO COLEGIADO]]+Tabla9[[#This Row],[JUZGADO IV]]+Tabla9[[#This Row],[JUZGADO III]]</f>
        <v>0</v>
      </c>
      <c r="J25" s="39"/>
    </row>
    <row r="26" spans="1:10" ht="7.5" customHeight="1" thickBot="1">
      <c r="B26" s="214"/>
      <c r="C26" s="214"/>
      <c r="D26" s="214"/>
      <c r="E26" s="214"/>
      <c r="F26" s="214"/>
      <c r="G26" s="214"/>
      <c r="H26" s="241"/>
      <c r="J26" s="39"/>
    </row>
    <row r="27" spans="1:10" ht="24" customHeight="1" thickBot="1">
      <c r="B27" s="215" t="s">
        <v>29</v>
      </c>
      <c r="C27" s="216">
        <f>C21+C22+C25</f>
        <v>0</v>
      </c>
      <c r="D27" s="216">
        <f>D21+D22+D25</f>
        <v>0</v>
      </c>
      <c r="E27" s="216">
        <f>E25+E24+E23+E22+E21</f>
        <v>8</v>
      </c>
      <c r="F27" s="216">
        <f t="shared" ref="F27:G27" si="2">F25+F24+F23+F22+F21</f>
        <v>7</v>
      </c>
      <c r="G27" s="216">
        <f t="shared" si="2"/>
        <v>1</v>
      </c>
      <c r="H27" s="241">
        <f>Tabla9[[#This Row],[JUZGADO COLEGIADO]]+Tabla9[[#This Row],[JUZGADO IV]]+Tabla9[[#This Row],[JUZGADO III]]</f>
        <v>16</v>
      </c>
      <c r="J27" s="39"/>
    </row>
    <row r="28" spans="1:10" ht="7.5" customHeight="1"/>
    <row r="29" spans="1:10" hidden="1"/>
    <row r="34" spans="2:9" s="42" customFormat="1">
      <c r="B34" s="41"/>
      <c r="C34" s="41"/>
      <c r="D34" s="41"/>
      <c r="H34" s="41"/>
      <c r="I34" s="41"/>
    </row>
  </sheetData>
  <mergeCells count="2">
    <mergeCell ref="A10:A17"/>
    <mergeCell ref="A19:A2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N28"/>
  <sheetViews>
    <sheetView showGridLines="0" view="pageLayout" zoomScale="75" zoomScaleNormal="100" zoomScaleSheetLayoutView="75" zoomScalePageLayoutView="75" workbookViewId="0">
      <selection activeCell="D30" sqref="D30"/>
    </sheetView>
  </sheetViews>
  <sheetFormatPr baseColWidth="10" defaultRowHeight="15"/>
  <cols>
    <col min="1" max="1" width="26" style="8" customWidth="1"/>
    <col min="2" max="2" width="16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8"/>
      <c r="B6" s="58"/>
      <c r="C6" s="58"/>
      <c r="D6" s="58"/>
      <c r="E6" s="58"/>
      <c r="F6" s="58"/>
      <c r="G6" s="58"/>
      <c r="H6" s="58"/>
      <c r="I6" s="58"/>
    </row>
    <row r="7" spans="1:14" ht="15" customHeight="1">
      <c r="A7" s="58"/>
      <c r="B7" s="58"/>
      <c r="C7" s="58"/>
      <c r="D7" s="58"/>
      <c r="E7" s="58"/>
      <c r="F7" s="58"/>
      <c r="G7" s="58"/>
      <c r="H7" s="58"/>
      <c r="I7" s="58"/>
    </row>
    <row r="8" spans="1:14" ht="15" customHeight="1">
      <c r="A8" s="58"/>
      <c r="B8" s="58"/>
      <c r="C8" s="58"/>
      <c r="D8" s="58"/>
      <c r="E8" s="58"/>
      <c r="F8" s="58"/>
      <c r="G8" s="58"/>
      <c r="H8" s="58"/>
      <c r="I8" s="58"/>
    </row>
    <row r="9" spans="1:14" ht="30" customHeight="1">
      <c r="A9" s="58"/>
      <c r="B9" s="58"/>
      <c r="C9" s="58"/>
      <c r="D9" s="58"/>
      <c r="E9" s="58"/>
      <c r="F9" s="58"/>
      <c r="G9" s="58"/>
      <c r="H9" s="58"/>
      <c r="I9" s="58"/>
      <c r="J9" s="54"/>
      <c r="K9" s="54"/>
      <c r="L9" s="54"/>
      <c r="M9" s="54"/>
      <c r="N9" s="33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41" t="s">
        <v>0</v>
      </c>
      <c r="B14" s="60" t="s">
        <v>167</v>
      </c>
    </row>
    <row r="15" spans="1:14" ht="28.5" customHeight="1">
      <c r="A15" s="144" t="s">
        <v>159</v>
      </c>
      <c r="B15" s="304">
        <v>601</v>
      </c>
    </row>
    <row r="16" spans="1:14" ht="9.75" customHeight="1">
      <c r="A16" s="145"/>
      <c r="B16" s="142"/>
    </row>
    <row r="17" spans="1:2" ht="30.95" customHeight="1">
      <c r="A17" s="146" t="s">
        <v>5</v>
      </c>
      <c r="B17" s="305">
        <f>B15+B16</f>
        <v>601</v>
      </c>
    </row>
    <row r="18" spans="1:2" ht="30.95" customHeight="1"/>
    <row r="19" spans="1:2" ht="30.95" customHeight="1"/>
    <row r="20" spans="1:2" ht="30.95" customHeight="1">
      <c r="A20" s="324"/>
      <c r="B20" s="325"/>
    </row>
    <row r="21" spans="1:2" ht="30.95" customHeight="1">
      <c r="A21" s="326"/>
      <c r="B21" s="325"/>
    </row>
    <row r="22" spans="1:2" ht="30.95" customHeight="1">
      <c r="A22" s="327"/>
      <c r="B22" s="328"/>
    </row>
    <row r="23" spans="1:2" ht="30.95" customHeight="1">
      <c r="A23" s="12"/>
      <c r="B23" s="13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6CAF-4D8B-4A2D-88FB-49AEC039D987}">
  <dimension ref="A6:N29"/>
  <sheetViews>
    <sheetView showGridLines="0" view="pageLayout" zoomScale="75" zoomScaleNormal="100" zoomScaleSheetLayoutView="75" zoomScalePageLayoutView="75" workbookViewId="0">
      <selection activeCell="D30" sqref="D30"/>
    </sheetView>
  </sheetViews>
  <sheetFormatPr baseColWidth="10" defaultRowHeight="15"/>
  <cols>
    <col min="1" max="1" width="26" style="3" customWidth="1"/>
    <col min="2" max="2" width="16" style="3" customWidth="1"/>
    <col min="3" max="244" width="11.42578125" style="3"/>
    <col min="245" max="245" width="29.7109375" style="3" customWidth="1"/>
    <col min="246" max="246" width="9.42578125" style="3" customWidth="1"/>
    <col min="247" max="247" width="9.85546875" style="3" customWidth="1"/>
    <col min="248" max="248" width="8.7109375" style="3" customWidth="1"/>
    <col min="249" max="249" width="9.28515625" style="3" customWidth="1"/>
    <col min="250" max="250" width="8.140625" style="3" customWidth="1"/>
    <col min="251" max="251" width="8.28515625" style="3" customWidth="1"/>
    <col min="252" max="252" width="9.140625" style="3" customWidth="1"/>
    <col min="253" max="253" width="9.85546875" style="3" customWidth="1"/>
    <col min="254" max="254" width="10" style="3" customWidth="1"/>
    <col min="255" max="255" width="9.7109375" style="3" customWidth="1"/>
    <col min="256" max="256" width="7.42578125" style="3" customWidth="1"/>
    <col min="257" max="257" width="10" style="3" customWidth="1"/>
    <col min="258" max="258" width="12.7109375" style="3" customWidth="1"/>
    <col min="259" max="500" width="11.42578125" style="3"/>
    <col min="501" max="501" width="29.7109375" style="3" customWidth="1"/>
    <col min="502" max="502" width="9.42578125" style="3" customWidth="1"/>
    <col min="503" max="503" width="9.85546875" style="3" customWidth="1"/>
    <col min="504" max="504" width="8.7109375" style="3" customWidth="1"/>
    <col min="505" max="505" width="9.28515625" style="3" customWidth="1"/>
    <col min="506" max="506" width="8.140625" style="3" customWidth="1"/>
    <col min="507" max="507" width="8.28515625" style="3" customWidth="1"/>
    <col min="508" max="508" width="9.140625" style="3" customWidth="1"/>
    <col min="509" max="509" width="9.85546875" style="3" customWidth="1"/>
    <col min="510" max="510" width="10" style="3" customWidth="1"/>
    <col min="511" max="511" width="9.7109375" style="3" customWidth="1"/>
    <col min="512" max="512" width="7.42578125" style="3" customWidth="1"/>
    <col min="513" max="513" width="10" style="3" customWidth="1"/>
    <col min="514" max="514" width="12.7109375" style="3" customWidth="1"/>
    <col min="515" max="756" width="11.42578125" style="3"/>
    <col min="757" max="757" width="29.7109375" style="3" customWidth="1"/>
    <col min="758" max="758" width="9.42578125" style="3" customWidth="1"/>
    <col min="759" max="759" width="9.85546875" style="3" customWidth="1"/>
    <col min="760" max="760" width="8.7109375" style="3" customWidth="1"/>
    <col min="761" max="761" width="9.28515625" style="3" customWidth="1"/>
    <col min="762" max="762" width="8.140625" style="3" customWidth="1"/>
    <col min="763" max="763" width="8.28515625" style="3" customWidth="1"/>
    <col min="764" max="764" width="9.140625" style="3" customWidth="1"/>
    <col min="765" max="765" width="9.85546875" style="3" customWidth="1"/>
    <col min="766" max="766" width="10" style="3" customWidth="1"/>
    <col min="767" max="767" width="9.7109375" style="3" customWidth="1"/>
    <col min="768" max="768" width="7.42578125" style="3" customWidth="1"/>
    <col min="769" max="769" width="10" style="3" customWidth="1"/>
    <col min="770" max="770" width="12.7109375" style="3" customWidth="1"/>
    <col min="771" max="1012" width="11.42578125" style="3"/>
    <col min="1013" max="1013" width="29.7109375" style="3" customWidth="1"/>
    <col min="1014" max="1014" width="9.42578125" style="3" customWidth="1"/>
    <col min="1015" max="1015" width="9.85546875" style="3" customWidth="1"/>
    <col min="1016" max="1016" width="8.7109375" style="3" customWidth="1"/>
    <col min="1017" max="1017" width="9.28515625" style="3" customWidth="1"/>
    <col min="1018" max="1018" width="8.140625" style="3" customWidth="1"/>
    <col min="1019" max="1019" width="8.28515625" style="3" customWidth="1"/>
    <col min="1020" max="1020" width="9.140625" style="3" customWidth="1"/>
    <col min="1021" max="1021" width="9.85546875" style="3" customWidth="1"/>
    <col min="1022" max="1022" width="10" style="3" customWidth="1"/>
    <col min="1023" max="1023" width="9.7109375" style="3" customWidth="1"/>
    <col min="1024" max="1024" width="7.42578125" style="3" customWidth="1"/>
    <col min="1025" max="1025" width="10" style="3" customWidth="1"/>
    <col min="1026" max="1026" width="12.7109375" style="3" customWidth="1"/>
    <col min="1027" max="1268" width="11.42578125" style="3"/>
    <col min="1269" max="1269" width="29.7109375" style="3" customWidth="1"/>
    <col min="1270" max="1270" width="9.42578125" style="3" customWidth="1"/>
    <col min="1271" max="1271" width="9.85546875" style="3" customWidth="1"/>
    <col min="1272" max="1272" width="8.7109375" style="3" customWidth="1"/>
    <col min="1273" max="1273" width="9.28515625" style="3" customWidth="1"/>
    <col min="1274" max="1274" width="8.140625" style="3" customWidth="1"/>
    <col min="1275" max="1275" width="8.28515625" style="3" customWidth="1"/>
    <col min="1276" max="1276" width="9.140625" style="3" customWidth="1"/>
    <col min="1277" max="1277" width="9.85546875" style="3" customWidth="1"/>
    <col min="1278" max="1278" width="10" style="3" customWidth="1"/>
    <col min="1279" max="1279" width="9.7109375" style="3" customWidth="1"/>
    <col min="1280" max="1280" width="7.42578125" style="3" customWidth="1"/>
    <col min="1281" max="1281" width="10" style="3" customWidth="1"/>
    <col min="1282" max="1282" width="12.7109375" style="3" customWidth="1"/>
    <col min="1283" max="1524" width="11.42578125" style="3"/>
    <col min="1525" max="1525" width="29.7109375" style="3" customWidth="1"/>
    <col min="1526" max="1526" width="9.42578125" style="3" customWidth="1"/>
    <col min="1527" max="1527" width="9.85546875" style="3" customWidth="1"/>
    <col min="1528" max="1528" width="8.7109375" style="3" customWidth="1"/>
    <col min="1529" max="1529" width="9.28515625" style="3" customWidth="1"/>
    <col min="1530" max="1530" width="8.140625" style="3" customWidth="1"/>
    <col min="1531" max="1531" width="8.28515625" style="3" customWidth="1"/>
    <col min="1532" max="1532" width="9.140625" style="3" customWidth="1"/>
    <col min="1533" max="1533" width="9.85546875" style="3" customWidth="1"/>
    <col min="1534" max="1534" width="10" style="3" customWidth="1"/>
    <col min="1535" max="1535" width="9.7109375" style="3" customWidth="1"/>
    <col min="1536" max="1536" width="7.42578125" style="3" customWidth="1"/>
    <col min="1537" max="1537" width="10" style="3" customWidth="1"/>
    <col min="1538" max="1538" width="12.7109375" style="3" customWidth="1"/>
    <col min="1539" max="1780" width="11.42578125" style="3"/>
    <col min="1781" max="1781" width="29.7109375" style="3" customWidth="1"/>
    <col min="1782" max="1782" width="9.42578125" style="3" customWidth="1"/>
    <col min="1783" max="1783" width="9.85546875" style="3" customWidth="1"/>
    <col min="1784" max="1784" width="8.7109375" style="3" customWidth="1"/>
    <col min="1785" max="1785" width="9.28515625" style="3" customWidth="1"/>
    <col min="1786" max="1786" width="8.140625" style="3" customWidth="1"/>
    <col min="1787" max="1787" width="8.28515625" style="3" customWidth="1"/>
    <col min="1788" max="1788" width="9.140625" style="3" customWidth="1"/>
    <col min="1789" max="1789" width="9.85546875" style="3" customWidth="1"/>
    <col min="1790" max="1790" width="10" style="3" customWidth="1"/>
    <col min="1791" max="1791" width="9.7109375" style="3" customWidth="1"/>
    <col min="1792" max="1792" width="7.42578125" style="3" customWidth="1"/>
    <col min="1793" max="1793" width="10" style="3" customWidth="1"/>
    <col min="1794" max="1794" width="12.7109375" style="3" customWidth="1"/>
    <col min="1795" max="2036" width="11.42578125" style="3"/>
    <col min="2037" max="2037" width="29.7109375" style="3" customWidth="1"/>
    <col min="2038" max="2038" width="9.42578125" style="3" customWidth="1"/>
    <col min="2039" max="2039" width="9.85546875" style="3" customWidth="1"/>
    <col min="2040" max="2040" width="8.7109375" style="3" customWidth="1"/>
    <col min="2041" max="2041" width="9.28515625" style="3" customWidth="1"/>
    <col min="2042" max="2042" width="8.140625" style="3" customWidth="1"/>
    <col min="2043" max="2043" width="8.28515625" style="3" customWidth="1"/>
    <col min="2044" max="2044" width="9.140625" style="3" customWidth="1"/>
    <col min="2045" max="2045" width="9.85546875" style="3" customWidth="1"/>
    <col min="2046" max="2046" width="10" style="3" customWidth="1"/>
    <col min="2047" max="2047" width="9.7109375" style="3" customWidth="1"/>
    <col min="2048" max="2048" width="7.42578125" style="3" customWidth="1"/>
    <col min="2049" max="2049" width="10" style="3" customWidth="1"/>
    <col min="2050" max="2050" width="12.7109375" style="3" customWidth="1"/>
    <col min="2051" max="2292" width="11.42578125" style="3"/>
    <col min="2293" max="2293" width="29.7109375" style="3" customWidth="1"/>
    <col min="2294" max="2294" width="9.42578125" style="3" customWidth="1"/>
    <col min="2295" max="2295" width="9.85546875" style="3" customWidth="1"/>
    <col min="2296" max="2296" width="8.7109375" style="3" customWidth="1"/>
    <col min="2297" max="2297" width="9.28515625" style="3" customWidth="1"/>
    <col min="2298" max="2298" width="8.140625" style="3" customWidth="1"/>
    <col min="2299" max="2299" width="8.28515625" style="3" customWidth="1"/>
    <col min="2300" max="2300" width="9.140625" style="3" customWidth="1"/>
    <col min="2301" max="2301" width="9.85546875" style="3" customWidth="1"/>
    <col min="2302" max="2302" width="10" style="3" customWidth="1"/>
    <col min="2303" max="2303" width="9.7109375" style="3" customWidth="1"/>
    <col min="2304" max="2304" width="7.42578125" style="3" customWidth="1"/>
    <col min="2305" max="2305" width="10" style="3" customWidth="1"/>
    <col min="2306" max="2306" width="12.7109375" style="3" customWidth="1"/>
    <col min="2307" max="2548" width="11.42578125" style="3"/>
    <col min="2549" max="2549" width="29.7109375" style="3" customWidth="1"/>
    <col min="2550" max="2550" width="9.42578125" style="3" customWidth="1"/>
    <col min="2551" max="2551" width="9.85546875" style="3" customWidth="1"/>
    <col min="2552" max="2552" width="8.7109375" style="3" customWidth="1"/>
    <col min="2553" max="2553" width="9.28515625" style="3" customWidth="1"/>
    <col min="2554" max="2554" width="8.140625" style="3" customWidth="1"/>
    <col min="2555" max="2555" width="8.28515625" style="3" customWidth="1"/>
    <col min="2556" max="2556" width="9.140625" style="3" customWidth="1"/>
    <col min="2557" max="2557" width="9.85546875" style="3" customWidth="1"/>
    <col min="2558" max="2558" width="10" style="3" customWidth="1"/>
    <col min="2559" max="2559" width="9.7109375" style="3" customWidth="1"/>
    <col min="2560" max="2560" width="7.42578125" style="3" customWidth="1"/>
    <col min="2561" max="2561" width="10" style="3" customWidth="1"/>
    <col min="2562" max="2562" width="12.7109375" style="3" customWidth="1"/>
    <col min="2563" max="2804" width="11.42578125" style="3"/>
    <col min="2805" max="2805" width="29.7109375" style="3" customWidth="1"/>
    <col min="2806" max="2806" width="9.42578125" style="3" customWidth="1"/>
    <col min="2807" max="2807" width="9.85546875" style="3" customWidth="1"/>
    <col min="2808" max="2808" width="8.7109375" style="3" customWidth="1"/>
    <col min="2809" max="2809" width="9.28515625" style="3" customWidth="1"/>
    <col min="2810" max="2810" width="8.140625" style="3" customWidth="1"/>
    <col min="2811" max="2811" width="8.28515625" style="3" customWidth="1"/>
    <col min="2812" max="2812" width="9.140625" style="3" customWidth="1"/>
    <col min="2813" max="2813" width="9.85546875" style="3" customWidth="1"/>
    <col min="2814" max="2814" width="10" style="3" customWidth="1"/>
    <col min="2815" max="2815" width="9.7109375" style="3" customWidth="1"/>
    <col min="2816" max="2816" width="7.42578125" style="3" customWidth="1"/>
    <col min="2817" max="2817" width="10" style="3" customWidth="1"/>
    <col min="2818" max="2818" width="12.7109375" style="3" customWidth="1"/>
    <col min="2819" max="3060" width="11.42578125" style="3"/>
    <col min="3061" max="3061" width="29.7109375" style="3" customWidth="1"/>
    <col min="3062" max="3062" width="9.42578125" style="3" customWidth="1"/>
    <col min="3063" max="3063" width="9.85546875" style="3" customWidth="1"/>
    <col min="3064" max="3064" width="8.7109375" style="3" customWidth="1"/>
    <col min="3065" max="3065" width="9.28515625" style="3" customWidth="1"/>
    <col min="3066" max="3066" width="8.140625" style="3" customWidth="1"/>
    <col min="3067" max="3067" width="8.28515625" style="3" customWidth="1"/>
    <col min="3068" max="3068" width="9.140625" style="3" customWidth="1"/>
    <col min="3069" max="3069" width="9.85546875" style="3" customWidth="1"/>
    <col min="3070" max="3070" width="10" style="3" customWidth="1"/>
    <col min="3071" max="3071" width="9.7109375" style="3" customWidth="1"/>
    <col min="3072" max="3072" width="7.42578125" style="3" customWidth="1"/>
    <col min="3073" max="3073" width="10" style="3" customWidth="1"/>
    <col min="3074" max="3074" width="12.7109375" style="3" customWidth="1"/>
    <col min="3075" max="3316" width="11.42578125" style="3"/>
    <col min="3317" max="3317" width="29.7109375" style="3" customWidth="1"/>
    <col min="3318" max="3318" width="9.42578125" style="3" customWidth="1"/>
    <col min="3319" max="3319" width="9.85546875" style="3" customWidth="1"/>
    <col min="3320" max="3320" width="8.7109375" style="3" customWidth="1"/>
    <col min="3321" max="3321" width="9.28515625" style="3" customWidth="1"/>
    <col min="3322" max="3322" width="8.140625" style="3" customWidth="1"/>
    <col min="3323" max="3323" width="8.28515625" style="3" customWidth="1"/>
    <col min="3324" max="3324" width="9.140625" style="3" customWidth="1"/>
    <col min="3325" max="3325" width="9.85546875" style="3" customWidth="1"/>
    <col min="3326" max="3326" width="10" style="3" customWidth="1"/>
    <col min="3327" max="3327" width="9.7109375" style="3" customWidth="1"/>
    <col min="3328" max="3328" width="7.42578125" style="3" customWidth="1"/>
    <col min="3329" max="3329" width="10" style="3" customWidth="1"/>
    <col min="3330" max="3330" width="12.7109375" style="3" customWidth="1"/>
    <col min="3331" max="3572" width="11.42578125" style="3"/>
    <col min="3573" max="3573" width="29.7109375" style="3" customWidth="1"/>
    <col min="3574" max="3574" width="9.42578125" style="3" customWidth="1"/>
    <col min="3575" max="3575" width="9.85546875" style="3" customWidth="1"/>
    <col min="3576" max="3576" width="8.7109375" style="3" customWidth="1"/>
    <col min="3577" max="3577" width="9.28515625" style="3" customWidth="1"/>
    <col min="3578" max="3578" width="8.140625" style="3" customWidth="1"/>
    <col min="3579" max="3579" width="8.28515625" style="3" customWidth="1"/>
    <col min="3580" max="3580" width="9.140625" style="3" customWidth="1"/>
    <col min="3581" max="3581" width="9.85546875" style="3" customWidth="1"/>
    <col min="3582" max="3582" width="10" style="3" customWidth="1"/>
    <col min="3583" max="3583" width="9.7109375" style="3" customWidth="1"/>
    <col min="3584" max="3584" width="7.42578125" style="3" customWidth="1"/>
    <col min="3585" max="3585" width="10" style="3" customWidth="1"/>
    <col min="3586" max="3586" width="12.7109375" style="3" customWidth="1"/>
    <col min="3587" max="3828" width="11.42578125" style="3"/>
    <col min="3829" max="3829" width="29.7109375" style="3" customWidth="1"/>
    <col min="3830" max="3830" width="9.42578125" style="3" customWidth="1"/>
    <col min="3831" max="3831" width="9.85546875" style="3" customWidth="1"/>
    <col min="3832" max="3832" width="8.7109375" style="3" customWidth="1"/>
    <col min="3833" max="3833" width="9.28515625" style="3" customWidth="1"/>
    <col min="3834" max="3834" width="8.140625" style="3" customWidth="1"/>
    <col min="3835" max="3835" width="8.28515625" style="3" customWidth="1"/>
    <col min="3836" max="3836" width="9.140625" style="3" customWidth="1"/>
    <col min="3837" max="3837" width="9.85546875" style="3" customWidth="1"/>
    <col min="3838" max="3838" width="10" style="3" customWidth="1"/>
    <col min="3839" max="3839" width="9.7109375" style="3" customWidth="1"/>
    <col min="3840" max="3840" width="7.42578125" style="3" customWidth="1"/>
    <col min="3841" max="3841" width="10" style="3" customWidth="1"/>
    <col min="3842" max="3842" width="12.7109375" style="3" customWidth="1"/>
    <col min="3843" max="4084" width="11.42578125" style="3"/>
    <col min="4085" max="4085" width="29.7109375" style="3" customWidth="1"/>
    <col min="4086" max="4086" width="9.42578125" style="3" customWidth="1"/>
    <col min="4087" max="4087" width="9.85546875" style="3" customWidth="1"/>
    <col min="4088" max="4088" width="8.7109375" style="3" customWidth="1"/>
    <col min="4089" max="4089" width="9.28515625" style="3" customWidth="1"/>
    <col min="4090" max="4090" width="8.140625" style="3" customWidth="1"/>
    <col min="4091" max="4091" width="8.28515625" style="3" customWidth="1"/>
    <col min="4092" max="4092" width="9.140625" style="3" customWidth="1"/>
    <col min="4093" max="4093" width="9.85546875" style="3" customWidth="1"/>
    <col min="4094" max="4094" width="10" style="3" customWidth="1"/>
    <col min="4095" max="4095" width="9.7109375" style="3" customWidth="1"/>
    <col min="4096" max="4096" width="7.42578125" style="3" customWidth="1"/>
    <col min="4097" max="4097" width="10" style="3" customWidth="1"/>
    <col min="4098" max="4098" width="12.7109375" style="3" customWidth="1"/>
    <col min="4099" max="4340" width="11.42578125" style="3"/>
    <col min="4341" max="4341" width="29.7109375" style="3" customWidth="1"/>
    <col min="4342" max="4342" width="9.42578125" style="3" customWidth="1"/>
    <col min="4343" max="4343" width="9.85546875" style="3" customWidth="1"/>
    <col min="4344" max="4344" width="8.7109375" style="3" customWidth="1"/>
    <col min="4345" max="4345" width="9.28515625" style="3" customWidth="1"/>
    <col min="4346" max="4346" width="8.140625" style="3" customWidth="1"/>
    <col min="4347" max="4347" width="8.28515625" style="3" customWidth="1"/>
    <col min="4348" max="4348" width="9.140625" style="3" customWidth="1"/>
    <col min="4349" max="4349" width="9.85546875" style="3" customWidth="1"/>
    <col min="4350" max="4350" width="10" style="3" customWidth="1"/>
    <col min="4351" max="4351" width="9.7109375" style="3" customWidth="1"/>
    <col min="4352" max="4352" width="7.42578125" style="3" customWidth="1"/>
    <col min="4353" max="4353" width="10" style="3" customWidth="1"/>
    <col min="4354" max="4354" width="12.7109375" style="3" customWidth="1"/>
    <col min="4355" max="4596" width="11.42578125" style="3"/>
    <col min="4597" max="4597" width="29.7109375" style="3" customWidth="1"/>
    <col min="4598" max="4598" width="9.42578125" style="3" customWidth="1"/>
    <col min="4599" max="4599" width="9.85546875" style="3" customWidth="1"/>
    <col min="4600" max="4600" width="8.7109375" style="3" customWidth="1"/>
    <col min="4601" max="4601" width="9.28515625" style="3" customWidth="1"/>
    <col min="4602" max="4602" width="8.140625" style="3" customWidth="1"/>
    <col min="4603" max="4603" width="8.28515625" style="3" customWidth="1"/>
    <col min="4604" max="4604" width="9.140625" style="3" customWidth="1"/>
    <col min="4605" max="4605" width="9.85546875" style="3" customWidth="1"/>
    <col min="4606" max="4606" width="10" style="3" customWidth="1"/>
    <col min="4607" max="4607" width="9.7109375" style="3" customWidth="1"/>
    <col min="4608" max="4608" width="7.42578125" style="3" customWidth="1"/>
    <col min="4609" max="4609" width="10" style="3" customWidth="1"/>
    <col min="4610" max="4610" width="12.7109375" style="3" customWidth="1"/>
    <col min="4611" max="4852" width="11.42578125" style="3"/>
    <col min="4853" max="4853" width="29.7109375" style="3" customWidth="1"/>
    <col min="4854" max="4854" width="9.42578125" style="3" customWidth="1"/>
    <col min="4855" max="4855" width="9.85546875" style="3" customWidth="1"/>
    <col min="4856" max="4856" width="8.7109375" style="3" customWidth="1"/>
    <col min="4857" max="4857" width="9.28515625" style="3" customWidth="1"/>
    <col min="4858" max="4858" width="8.140625" style="3" customWidth="1"/>
    <col min="4859" max="4859" width="8.28515625" style="3" customWidth="1"/>
    <col min="4860" max="4860" width="9.140625" style="3" customWidth="1"/>
    <col min="4861" max="4861" width="9.85546875" style="3" customWidth="1"/>
    <col min="4862" max="4862" width="10" style="3" customWidth="1"/>
    <col min="4863" max="4863" width="9.7109375" style="3" customWidth="1"/>
    <col min="4864" max="4864" width="7.42578125" style="3" customWidth="1"/>
    <col min="4865" max="4865" width="10" style="3" customWidth="1"/>
    <col min="4866" max="4866" width="12.7109375" style="3" customWidth="1"/>
    <col min="4867" max="5108" width="11.42578125" style="3"/>
    <col min="5109" max="5109" width="29.7109375" style="3" customWidth="1"/>
    <col min="5110" max="5110" width="9.42578125" style="3" customWidth="1"/>
    <col min="5111" max="5111" width="9.85546875" style="3" customWidth="1"/>
    <col min="5112" max="5112" width="8.7109375" style="3" customWidth="1"/>
    <col min="5113" max="5113" width="9.28515625" style="3" customWidth="1"/>
    <col min="5114" max="5114" width="8.140625" style="3" customWidth="1"/>
    <col min="5115" max="5115" width="8.28515625" style="3" customWidth="1"/>
    <col min="5116" max="5116" width="9.140625" style="3" customWidth="1"/>
    <col min="5117" max="5117" width="9.85546875" style="3" customWidth="1"/>
    <col min="5118" max="5118" width="10" style="3" customWidth="1"/>
    <col min="5119" max="5119" width="9.7109375" style="3" customWidth="1"/>
    <col min="5120" max="5120" width="7.42578125" style="3" customWidth="1"/>
    <col min="5121" max="5121" width="10" style="3" customWidth="1"/>
    <col min="5122" max="5122" width="12.7109375" style="3" customWidth="1"/>
    <col min="5123" max="5364" width="11.42578125" style="3"/>
    <col min="5365" max="5365" width="29.7109375" style="3" customWidth="1"/>
    <col min="5366" max="5366" width="9.42578125" style="3" customWidth="1"/>
    <col min="5367" max="5367" width="9.85546875" style="3" customWidth="1"/>
    <col min="5368" max="5368" width="8.7109375" style="3" customWidth="1"/>
    <col min="5369" max="5369" width="9.28515625" style="3" customWidth="1"/>
    <col min="5370" max="5370" width="8.140625" style="3" customWidth="1"/>
    <col min="5371" max="5371" width="8.28515625" style="3" customWidth="1"/>
    <col min="5372" max="5372" width="9.140625" style="3" customWidth="1"/>
    <col min="5373" max="5373" width="9.85546875" style="3" customWidth="1"/>
    <col min="5374" max="5374" width="10" style="3" customWidth="1"/>
    <col min="5375" max="5375" width="9.7109375" style="3" customWidth="1"/>
    <col min="5376" max="5376" width="7.42578125" style="3" customWidth="1"/>
    <col min="5377" max="5377" width="10" style="3" customWidth="1"/>
    <col min="5378" max="5378" width="12.7109375" style="3" customWidth="1"/>
    <col min="5379" max="5620" width="11.42578125" style="3"/>
    <col min="5621" max="5621" width="29.7109375" style="3" customWidth="1"/>
    <col min="5622" max="5622" width="9.42578125" style="3" customWidth="1"/>
    <col min="5623" max="5623" width="9.85546875" style="3" customWidth="1"/>
    <col min="5624" max="5624" width="8.7109375" style="3" customWidth="1"/>
    <col min="5625" max="5625" width="9.28515625" style="3" customWidth="1"/>
    <col min="5626" max="5626" width="8.140625" style="3" customWidth="1"/>
    <col min="5627" max="5627" width="8.28515625" style="3" customWidth="1"/>
    <col min="5628" max="5628" width="9.140625" style="3" customWidth="1"/>
    <col min="5629" max="5629" width="9.85546875" style="3" customWidth="1"/>
    <col min="5630" max="5630" width="10" style="3" customWidth="1"/>
    <col min="5631" max="5631" width="9.7109375" style="3" customWidth="1"/>
    <col min="5632" max="5632" width="7.42578125" style="3" customWidth="1"/>
    <col min="5633" max="5633" width="10" style="3" customWidth="1"/>
    <col min="5634" max="5634" width="12.7109375" style="3" customWidth="1"/>
    <col min="5635" max="5876" width="11.42578125" style="3"/>
    <col min="5877" max="5877" width="29.7109375" style="3" customWidth="1"/>
    <col min="5878" max="5878" width="9.42578125" style="3" customWidth="1"/>
    <col min="5879" max="5879" width="9.85546875" style="3" customWidth="1"/>
    <col min="5880" max="5880" width="8.7109375" style="3" customWidth="1"/>
    <col min="5881" max="5881" width="9.28515625" style="3" customWidth="1"/>
    <col min="5882" max="5882" width="8.140625" style="3" customWidth="1"/>
    <col min="5883" max="5883" width="8.28515625" style="3" customWidth="1"/>
    <col min="5884" max="5884" width="9.140625" style="3" customWidth="1"/>
    <col min="5885" max="5885" width="9.85546875" style="3" customWidth="1"/>
    <col min="5886" max="5886" width="10" style="3" customWidth="1"/>
    <col min="5887" max="5887" width="9.7109375" style="3" customWidth="1"/>
    <col min="5888" max="5888" width="7.42578125" style="3" customWidth="1"/>
    <col min="5889" max="5889" width="10" style="3" customWidth="1"/>
    <col min="5890" max="5890" width="12.7109375" style="3" customWidth="1"/>
    <col min="5891" max="6132" width="11.42578125" style="3"/>
    <col min="6133" max="6133" width="29.7109375" style="3" customWidth="1"/>
    <col min="6134" max="6134" width="9.42578125" style="3" customWidth="1"/>
    <col min="6135" max="6135" width="9.85546875" style="3" customWidth="1"/>
    <col min="6136" max="6136" width="8.7109375" style="3" customWidth="1"/>
    <col min="6137" max="6137" width="9.28515625" style="3" customWidth="1"/>
    <col min="6138" max="6138" width="8.140625" style="3" customWidth="1"/>
    <col min="6139" max="6139" width="8.28515625" style="3" customWidth="1"/>
    <col min="6140" max="6140" width="9.140625" style="3" customWidth="1"/>
    <col min="6141" max="6141" width="9.85546875" style="3" customWidth="1"/>
    <col min="6142" max="6142" width="10" style="3" customWidth="1"/>
    <col min="6143" max="6143" width="9.7109375" style="3" customWidth="1"/>
    <col min="6144" max="6144" width="7.42578125" style="3" customWidth="1"/>
    <col min="6145" max="6145" width="10" style="3" customWidth="1"/>
    <col min="6146" max="6146" width="12.7109375" style="3" customWidth="1"/>
    <col min="6147" max="6388" width="11.42578125" style="3"/>
    <col min="6389" max="6389" width="29.7109375" style="3" customWidth="1"/>
    <col min="6390" max="6390" width="9.42578125" style="3" customWidth="1"/>
    <col min="6391" max="6391" width="9.85546875" style="3" customWidth="1"/>
    <col min="6392" max="6392" width="8.7109375" style="3" customWidth="1"/>
    <col min="6393" max="6393" width="9.28515625" style="3" customWidth="1"/>
    <col min="6394" max="6394" width="8.140625" style="3" customWidth="1"/>
    <col min="6395" max="6395" width="8.28515625" style="3" customWidth="1"/>
    <col min="6396" max="6396" width="9.140625" style="3" customWidth="1"/>
    <col min="6397" max="6397" width="9.85546875" style="3" customWidth="1"/>
    <col min="6398" max="6398" width="10" style="3" customWidth="1"/>
    <col min="6399" max="6399" width="9.7109375" style="3" customWidth="1"/>
    <col min="6400" max="6400" width="7.42578125" style="3" customWidth="1"/>
    <col min="6401" max="6401" width="10" style="3" customWidth="1"/>
    <col min="6402" max="6402" width="12.7109375" style="3" customWidth="1"/>
    <col min="6403" max="6644" width="11.42578125" style="3"/>
    <col min="6645" max="6645" width="29.7109375" style="3" customWidth="1"/>
    <col min="6646" max="6646" width="9.42578125" style="3" customWidth="1"/>
    <col min="6647" max="6647" width="9.85546875" style="3" customWidth="1"/>
    <col min="6648" max="6648" width="8.7109375" style="3" customWidth="1"/>
    <col min="6649" max="6649" width="9.28515625" style="3" customWidth="1"/>
    <col min="6650" max="6650" width="8.140625" style="3" customWidth="1"/>
    <col min="6651" max="6651" width="8.28515625" style="3" customWidth="1"/>
    <col min="6652" max="6652" width="9.140625" style="3" customWidth="1"/>
    <col min="6653" max="6653" width="9.85546875" style="3" customWidth="1"/>
    <col min="6654" max="6654" width="10" style="3" customWidth="1"/>
    <col min="6655" max="6655" width="9.7109375" style="3" customWidth="1"/>
    <col min="6656" max="6656" width="7.42578125" style="3" customWidth="1"/>
    <col min="6657" max="6657" width="10" style="3" customWidth="1"/>
    <col min="6658" max="6658" width="12.7109375" style="3" customWidth="1"/>
    <col min="6659" max="6900" width="11.42578125" style="3"/>
    <col min="6901" max="6901" width="29.7109375" style="3" customWidth="1"/>
    <col min="6902" max="6902" width="9.42578125" style="3" customWidth="1"/>
    <col min="6903" max="6903" width="9.85546875" style="3" customWidth="1"/>
    <col min="6904" max="6904" width="8.7109375" style="3" customWidth="1"/>
    <col min="6905" max="6905" width="9.28515625" style="3" customWidth="1"/>
    <col min="6906" max="6906" width="8.140625" style="3" customWidth="1"/>
    <col min="6907" max="6907" width="8.28515625" style="3" customWidth="1"/>
    <col min="6908" max="6908" width="9.140625" style="3" customWidth="1"/>
    <col min="6909" max="6909" width="9.85546875" style="3" customWidth="1"/>
    <col min="6910" max="6910" width="10" style="3" customWidth="1"/>
    <col min="6911" max="6911" width="9.7109375" style="3" customWidth="1"/>
    <col min="6912" max="6912" width="7.42578125" style="3" customWidth="1"/>
    <col min="6913" max="6913" width="10" style="3" customWidth="1"/>
    <col min="6914" max="6914" width="12.7109375" style="3" customWidth="1"/>
    <col min="6915" max="7156" width="11.42578125" style="3"/>
    <col min="7157" max="7157" width="29.7109375" style="3" customWidth="1"/>
    <col min="7158" max="7158" width="9.42578125" style="3" customWidth="1"/>
    <col min="7159" max="7159" width="9.85546875" style="3" customWidth="1"/>
    <col min="7160" max="7160" width="8.7109375" style="3" customWidth="1"/>
    <col min="7161" max="7161" width="9.28515625" style="3" customWidth="1"/>
    <col min="7162" max="7162" width="8.140625" style="3" customWidth="1"/>
    <col min="7163" max="7163" width="8.28515625" style="3" customWidth="1"/>
    <col min="7164" max="7164" width="9.140625" style="3" customWidth="1"/>
    <col min="7165" max="7165" width="9.85546875" style="3" customWidth="1"/>
    <col min="7166" max="7166" width="10" style="3" customWidth="1"/>
    <col min="7167" max="7167" width="9.7109375" style="3" customWidth="1"/>
    <col min="7168" max="7168" width="7.42578125" style="3" customWidth="1"/>
    <col min="7169" max="7169" width="10" style="3" customWidth="1"/>
    <col min="7170" max="7170" width="12.7109375" style="3" customWidth="1"/>
    <col min="7171" max="7412" width="11.42578125" style="3"/>
    <col min="7413" max="7413" width="29.7109375" style="3" customWidth="1"/>
    <col min="7414" max="7414" width="9.42578125" style="3" customWidth="1"/>
    <col min="7415" max="7415" width="9.85546875" style="3" customWidth="1"/>
    <col min="7416" max="7416" width="8.7109375" style="3" customWidth="1"/>
    <col min="7417" max="7417" width="9.28515625" style="3" customWidth="1"/>
    <col min="7418" max="7418" width="8.140625" style="3" customWidth="1"/>
    <col min="7419" max="7419" width="8.28515625" style="3" customWidth="1"/>
    <col min="7420" max="7420" width="9.140625" style="3" customWidth="1"/>
    <col min="7421" max="7421" width="9.85546875" style="3" customWidth="1"/>
    <col min="7422" max="7422" width="10" style="3" customWidth="1"/>
    <col min="7423" max="7423" width="9.7109375" style="3" customWidth="1"/>
    <col min="7424" max="7424" width="7.42578125" style="3" customWidth="1"/>
    <col min="7425" max="7425" width="10" style="3" customWidth="1"/>
    <col min="7426" max="7426" width="12.7109375" style="3" customWidth="1"/>
    <col min="7427" max="7668" width="11.42578125" style="3"/>
    <col min="7669" max="7669" width="29.7109375" style="3" customWidth="1"/>
    <col min="7670" max="7670" width="9.42578125" style="3" customWidth="1"/>
    <col min="7671" max="7671" width="9.85546875" style="3" customWidth="1"/>
    <col min="7672" max="7672" width="8.7109375" style="3" customWidth="1"/>
    <col min="7673" max="7673" width="9.28515625" style="3" customWidth="1"/>
    <col min="7674" max="7674" width="8.140625" style="3" customWidth="1"/>
    <col min="7675" max="7675" width="8.28515625" style="3" customWidth="1"/>
    <col min="7676" max="7676" width="9.140625" style="3" customWidth="1"/>
    <col min="7677" max="7677" width="9.85546875" style="3" customWidth="1"/>
    <col min="7678" max="7678" width="10" style="3" customWidth="1"/>
    <col min="7679" max="7679" width="9.7109375" style="3" customWidth="1"/>
    <col min="7680" max="7680" width="7.42578125" style="3" customWidth="1"/>
    <col min="7681" max="7681" width="10" style="3" customWidth="1"/>
    <col min="7682" max="7682" width="12.7109375" style="3" customWidth="1"/>
    <col min="7683" max="7924" width="11.42578125" style="3"/>
    <col min="7925" max="7925" width="29.7109375" style="3" customWidth="1"/>
    <col min="7926" max="7926" width="9.42578125" style="3" customWidth="1"/>
    <col min="7927" max="7927" width="9.85546875" style="3" customWidth="1"/>
    <col min="7928" max="7928" width="8.7109375" style="3" customWidth="1"/>
    <col min="7929" max="7929" width="9.28515625" style="3" customWidth="1"/>
    <col min="7930" max="7930" width="8.140625" style="3" customWidth="1"/>
    <col min="7931" max="7931" width="8.28515625" style="3" customWidth="1"/>
    <col min="7932" max="7932" width="9.140625" style="3" customWidth="1"/>
    <col min="7933" max="7933" width="9.85546875" style="3" customWidth="1"/>
    <col min="7934" max="7934" width="10" style="3" customWidth="1"/>
    <col min="7935" max="7935" width="9.7109375" style="3" customWidth="1"/>
    <col min="7936" max="7936" width="7.42578125" style="3" customWidth="1"/>
    <col min="7937" max="7937" width="10" style="3" customWidth="1"/>
    <col min="7938" max="7938" width="12.7109375" style="3" customWidth="1"/>
    <col min="7939" max="8180" width="11.42578125" style="3"/>
    <col min="8181" max="8181" width="29.7109375" style="3" customWidth="1"/>
    <col min="8182" max="8182" width="9.42578125" style="3" customWidth="1"/>
    <col min="8183" max="8183" width="9.85546875" style="3" customWidth="1"/>
    <col min="8184" max="8184" width="8.7109375" style="3" customWidth="1"/>
    <col min="8185" max="8185" width="9.28515625" style="3" customWidth="1"/>
    <col min="8186" max="8186" width="8.140625" style="3" customWidth="1"/>
    <col min="8187" max="8187" width="8.28515625" style="3" customWidth="1"/>
    <col min="8188" max="8188" width="9.140625" style="3" customWidth="1"/>
    <col min="8189" max="8189" width="9.85546875" style="3" customWidth="1"/>
    <col min="8190" max="8190" width="10" style="3" customWidth="1"/>
    <col min="8191" max="8191" width="9.7109375" style="3" customWidth="1"/>
    <col min="8192" max="8192" width="7.42578125" style="3" customWidth="1"/>
    <col min="8193" max="8193" width="10" style="3" customWidth="1"/>
    <col min="8194" max="8194" width="12.7109375" style="3" customWidth="1"/>
    <col min="8195" max="8436" width="11.42578125" style="3"/>
    <col min="8437" max="8437" width="29.7109375" style="3" customWidth="1"/>
    <col min="8438" max="8438" width="9.42578125" style="3" customWidth="1"/>
    <col min="8439" max="8439" width="9.85546875" style="3" customWidth="1"/>
    <col min="8440" max="8440" width="8.7109375" style="3" customWidth="1"/>
    <col min="8441" max="8441" width="9.28515625" style="3" customWidth="1"/>
    <col min="8442" max="8442" width="8.140625" style="3" customWidth="1"/>
    <col min="8443" max="8443" width="8.28515625" style="3" customWidth="1"/>
    <col min="8444" max="8444" width="9.140625" style="3" customWidth="1"/>
    <col min="8445" max="8445" width="9.85546875" style="3" customWidth="1"/>
    <col min="8446" max="8446" width="10" style="3" customWidth="1"/>
    <col min="8447" max="8447" width="9.7109375" style="3" customWidth="1"/>
    <col min="8448" max="8448" width="7.42578125" style="3" customWidth="1"/>
    <col min="8449" max="8449" width="10" style="3" customWidth="1"/>
    <col min="8450" max="8450" width="12.7109375" style="3" customWidth="1"/>
    <col min="8451" max="8692" width="11.42578125" style="3"/>
    <col min="8693" max="8693" width="29.7109375" style="3" customWidth="1"/>
    <col min="8694" max="8694" width="9.42578125" style="3" customWidth="1"/>
    <col min="8695" max="8695" width="9.85546875" style="3" customWidth="1"/>
    <col min="8696" max="8696" width="8.7109375" style="3" customWidth="1"/>
    <col min="8697" max="8697" width="9.28515625" style="3" customWidth="1"/>
    <col min="8698" max="8698" width="8.140625" style="3" customWidth="1"/>
    <col min="8699" max="8699" width="8.28515625" style="3" customWidth="1"/>
    <col min="8700" max="8700" width="9.140625" style="3" customWidth="1"/>
    <col min="8701" max="8701" width="9.85546875" style="3" customWidth="1"/>
    <col min="8702" max="8702" width="10" style="3" customWidth="1"/>
    <col min="8703" max="8703" width="9.7109375" style="3" customWidth="1"/>
    <col min="8704" max="8704" width="7.42578125" style="3" customWidth="1"/>
    <col min="8705" max="8705" width="10" style="3" customWidth="1"/>
    <col min="8706" max="8706" width="12.7109375" style="3" customWidth="1"/>
    <col min="8707" max="8948" width="11.42578125" style="3"/>
    <col min="8949" max="8949" width="29.7109375" style="3" customWidth="1"/>
    <col min="8950" max="8950" width="9.42578125" style="3" customWidth="1"/>
    <col min="8951" max="8951" width="9.85546875" style="3" customWidth="1"/>
    <col min="8952" max="8952" width="8.7109375" style="3" customWidth="1"/>
    <col min="8953" max="8953" width="9.28515625" style="3" customWidth="1"/>
    <col min="8954" max="8954" width="8.140625" style="3" customWidth="1"/>
    <col min="8955" max="8955" width="8.28515625" style="3" customWidth="1"/>
    <col min="8956" max="8956" width="9.140625" style="3" customWidth="1"/>
    <col min="8957" max="8957" width="9.85546875" style="3" customWidth="1"/>
    <col min="8958" max="8958" width="10" style="3" customWidth="1"/>
    <col min="8959" max="8959" width="9.7109375" style="3" customWidth="1"/>
    <col min="8960" max="8960" width="7.42578125" style="3" customWidth="1"/>
    <col min="8961" max="8961" width="10" style="3" customWidth="1"/>
    <col min="8962" max="8962" width="12.7109375" style="3" customWidth="1"/>
    <col min="8963" max="9204" width="11.42578125" style="3"/>
    <col min="9205" max="9205" width="29.7109375" style="3" customWidth="1"/>
    <col min="9206" max="9206" width="9.42578125" style="3" customWidth="1"/>
    <col min="9207" max="9207" width="9.85546875" style="3" customWidth="1"/>
    <col min="9208" max="9208" width="8.7109375" style="3" customWidth="1"/>
    <col min="9209" max="9209" width="9.28515625" style="3" customWidth="1"/>
    <col min="9210" max="9210" width="8.140625" style="3" customWidth="1"/>
    <col min="9211" max="9211" width="8.28515625" style="3" customWidth="1"/>
    <col min="9212" max="9212" width="9.140625" style="3" customWidth="1"/>
    <col min="9213" max="9213" width="9.85546875" style="3" customWidth="1"/>
    <col min="9214" max="9214" width="10" style="3" customWidth="1"/>
    <col min="9215" max="9215" width="9.7109375" style="3" customWidth="1"/>
    <col min="9216" max="9216" width="7.42578125" style="3" customWidth="1"/>
    <col min="9217" max="9217" width="10" style="3" customWidth="1"/>
    <col min="9218" max="9218" width="12.7109375" style="3" customWidth="1"/>
    <col min="9219" max="9460" width="11.42578125" style="3"/>
    <col min="9461" max="9461" width="29.7109375" style="3" customWidth="1"/>
    <col min="9462" max="9462" width="9.42578125" style="3" customWidth="1"/>
    <col min="9463" max="9463" width="9.85546875" style="3" customWidth="1"/>
    <col min="9464" max="9464" width="8.7109375" style="3" customWidth="1"/>
    <col min="9465" max="9465" width="9.28515625" style="3" customWidth="1"/>
    <col min="9466" max="9466" width="8.140625" style="3" customWidth="1"/>
    <col min="9467" max="9467" width="8.28515625" style="3" customWidth="1"/>
    <col min="9468" max="9468" width="9.140625" style="3" customWidth="1"/>
    <col min="9469" max="9469" width="9.85546875" style="3" customWidth="1"/>
    <col min="9470" max="9470" width="10" style="3" customWidth="1"/>
    <col min="9471" max="9471" width="9.7109375" style="3" customWidth="1"/>
    <col min="9472" max="9472" width="7.42578125" style="3" customWidth="1"/>
    <col min="9473" max="9473" width="10" style="3" customWidth="1"/>
    <col min="9474" max="9474" width="12.7109375" style="3" customWidth="1"/>
    <col min="9475" max="9716" width="11.42578125" style="3"/>
    <col min="9717" max="9717" width="29.7109375" style="3" customWidth="1"/>
    <col min="9718" max="9718" width="9.42578125" style="3" customWidth="1"/>
    <col min="9719" max="9719" width="9.85546875" style="3" customWidth="1"/>
    <col min="9720" max="9720" width="8.7109375" style="3" customWidth="1"/>
    <col min="9721" max="9721" width="9.28515625" style="3" customWidth="1"/>
    <col min="9722" max="9722" width="8.140625" style="3" customWidth="1"/>
    <col min="9723" max="9723" width="8.28515625" style="3" customWidth="1"/>
    <col min="9724" max="9724" width="9.140625" style="3" customWidth="1"/>
    <col min="9725" max="9725" width="9.85546875" style="3" customWidth="1"/>
    <col min="9726" max="9726" width="10" style="3" customWidth="1"/>
    <col min="9727" max="9727" width="9.7109375" style="3" customWidth="1"/>
    <col min="9728" max="9728" width="7.42578125" style="3" customWidth="1"/>
    <col min="9729" max="9729" width="10" style="3" customWidth="1"/>
    <col min="9730" max="9730" width="12.7109375" style="3" customWidth="1"/>
    <col min="9731" max="9972" width="11.42578125" style="3"/>
    <col min="9973" max="9973" width="29.7109375" style="3" customWidth="1"/>
    <col min="9974" max="9974" width="9.42578125" style="3" customWidth="1"/>
    <col min="9975" max="9975" width="9.85546875" style="3" customWidth="1"/>
    <col min="9976" max="9976" width="8.7109375" style="3" customWidth="1"/>
    <col min="9977" max="9977" width="9.28515625" style="3" customWidth="1"/>
    <col min="9978" max="9978" width="8.140625" style="3" customWidth="1"/>
    <col min="9979" max="9979" width="8.28515625" style="3" customWidth="1"/>
    <col min="9980" max="9980" width="9.140625" style="3" customWidth="1"/>
    <col min="9981" max="9981" width="9.85546875" style="3" customWidth="1"/>
    <col min="9982" max="9982" width="10" style="3" customWidth="1"/>
    <col min="9983" max="9983" width="9.7109375" style="3" customWidth="1"/>
    <col min="9984" max="9984" width="7.42578125" style="3" customWidth="1"/>
    <col min="9985" max="9985" width="10" style="3" customWidth="1"/>
    <col min="9986" max="9986" width="12.7109375" style="3" customWidth="1"/>
    <col min="9987" max="10228" width="11.42578125" style="3"/>
    <col min="10229" max="10229" width="29.7109375" style="3" customWidth="1"/>
    <col min="10230" max="10230" width="9.42578125" style="3" customWidth="1"/>
    <col min="10231" max="10231" width="9.85546875" style="3" customWidth="1"/>
    <col min="10232" max="10232" width="8.7109375" style="3" customWidth="1"/>
    <col min="10233" max="10233" width="9.28515625" style="3" customWidth="1"/>
    <col min="10234" max="10234" width="8.140625" style="3" customWidth="1"/>
    <col min="10235" max="10235" width="8.28515625" style="3" customWidth="1"/>
    <col min="10236" max="10236" width="9.140625" style="3" customWidth="1"/>
    <col min="10237" max="10237" width="9.85546875" style="3" customWidth="1"/>
    <col min="10238" max="10238" width="10" style="3" customWidth="1"/>
    <col min="10239" max="10239" width="9.7109375" style="3" customWidth="1"/>
    <col min="10240" max="10240" width="7.42578125" style="3" customWidth="1"/>
    <col min="10241" max="10241" width="10" style="3" customWidth="1"/>
    <col min="10242" max="10242" width="12.7109375" style="3" customWidth="1"/>
    <col min="10243" max="10484" width="11.42578125" style="3"/>
    <col min="10485" max="10485" width="29.7109375" style="3" customWidth="1"/>
    <col min="10486" max="10486" width="9.42578125" style="3" customWidth="1"/>
    <col min="10487" max="10487" width="9.85546875" style="3" customWidth="1"/>
    <col min="10488" max="10488" width="8.7109375" style="3" customWidth="1"/>
    <col min="10489" max="10489" width="9.28515625" style="3" customWidth="1"/>
    <col min="10490" max="10490" width="8.140625" style="3" customWidth="1"/>
    <col min="10491" max="10491" width="8.28515625" style="3" customWidth="1"/>
    <col min="10492" max="10492" width="9.140625" style="3" customWidth="1"/>
    <col min="10493" max="10493" width="9.85546875" style="3" customWidth="1"/>
    <col min="10494" max="10494" width="10" style="3" customWidth="1"/>
    <col min="10495" max="10495" width="9.7109375" style="3" customWidth="1"/>
    <col min="10496" max="10496" width="7.42578125" style="3" customWidth="1"/>
    <col min="10497" max="10497" width="10" style="3" customWidth="1"/>
    <col min="10498" max="10498" width="12.7109375" style="3" customWidth="1"/>
    <col min="10499" max="10740" width="11.42578125" style="3"/>
    <col min="10741" max="10741" width="29.7109375" style="3" customWidth="1"/>
    <col min="10742" max="10742" width="9.42578125" style="3" customWidth="1"/>
    <col min="10743" max="10743" width="9.85546875" style="3" customWidth="1"/>
    <col min="10744" max="10744" width="8.7109375" style="3" customWidth="1"/>
    <col min="10745" max="10745" width="9.28515625" style="3" customWidth="1"/>
    <col min="10746" max="10746" width="8.140625" style="3" customWidth="1"/>
    <col min="10747" max="10747" width="8.28515625" style="3" customWidth="1"/>
    <col min="10748" max="10748" width="9.140625" style="3" customWidth="1"/>
    <col min="10749" max="10749" width="9.85546875" style="3" customWidth="1"/>
    <col min="10750" max="10750" width="10" style="3" customWidth="1"/>
    <col min="10751" max="10751" width="9.7109375" style="3" customWidth="1"/>
    <col min="10752" max="10752" width="7.42578125" style="3" customWidth="1"/>
    <col min="10753" max="10753" width="10" style="3" customWidth="1"/>
    <col min="10754" max="10754" width="12.7109375" style="3" customWidth="1"/>
    <col min="10755" max="10996" width="11.42578125" style="3"/>
    <col min="10997" max="10997" width="29.7109375" style="3" customWidth="1"/>
    <col min="10998" max="10998" width="9.42578125" style="3" customWidth="1"/>
    <col min="10999" max="10999" width="9.85546875" style="3" customWidth="1"/>
    <col min="11000" max="11000" width="8.7109375" style="3" customWidth="1"/>
    <col min="11001" max="11001" width="9.28515625" style="3" customWidth="1"/>
    <col min="11002" max="11002" width="8.140625" style="3" customWidth="1"/>
    <col min="11003" max="11003" width="8.28515625" style="3" customWidth="1"/>
    <col min="11004" max="11004" width="9.140625" style="3" customWidth="1"/>
    <col min="11005" max="11005" width="9.85546875" style="3" customWidth="1"/>
    <col min="11006" max="11006" width="10" style="3" customWidth="1"/>
    <col min="11007" max="11007" width="9.7109375" style="3" customWidth="1"/>
    <col min="11008" max="11008" width="7.42578125" style="3" customWidth="1"/>
    <col min="11009" max="11009" width="10" style="3" customWidth="1"/>
    <col min="11010" max="11010" width="12.7109375" style="3" customWidth="1"/>
    <col min="11011" max="11252" width="11.42578125" style="3"/>
    <col min="11253" max="11253" width="29.7109375" style="3" customWidth="1"/>
    <col min="11254" max="11254" width="9.42578125" style="3" customWidth="1"/>
    <col min="11255" max="11255" width="9.85546875" style="3" customWidth="1"/>
    <col min="11256" max="11256" width="8.7109375" style="3" customWidth="1"/>
    <col min="11257" max="11257" width="9.28515625" style="3" customWidth="1"/>
    <col min="11258" max="11258" width="8.140625" style="3" customWidth="1"/>
    <col min="11259" max="11259" width="8.28515625" style="3" customWidth="1"/>
    <col min="11260" max="11260" width="9.140625" style="3" customWidth="1"/>
    <col min="11261" max="11261" width="9.85546875" style="3" customWidth="1"/>
    <col min="11262" max="11262" width="10" style="3" customWidth="1"/>
    <col min="11263" max="11263" width="9.7109375" style="3" customWidth="1"/>
    <col min="11264" max="11264" width="7.42578125" style="3" customWidth="1"/>
    <col min="11265" max="11265" width="10" style="3" customWidth="1"/>
    <col min="11266" max="11266" width="12.7109375" style="3" customWidth="1"/>
    <col min="11267" max="11508" width="11.42578125" style="3"/>
    <col min="11509" max="11509" width="29.7109375" style="3" customWidth="1"/>
    <col min="11510" max="11510" width="9.42578125" style="3" customWidth="1"/>
    <col min="11511" max="11511" width="9.85546875" style="3" customWidth="1"/>
    <col min="11512" max="11512" width="8.7109375" style="3" customWidth="1"/>
    <col min="11513" max="11513" width="9.28515625" style="3" customWidth="1"/>
    <col min="11514" max="11514" width="8.140625" style="3" customWidth="1"/>
    <col min="11515" max="11515" width="8.28515625" style="3" customWidth="1"/>
    <col min="11516" max="11516" width="9.140625" style="3" customWidth="1"/>
    <col min="11517" max="11517" width="9.85546875" style="3" customWidth="1"/>
    <col min="11518" max="11518" width="10" style="3" customWidth="1"/>
    <col min="11519" max="11519" width="9.7109375" style="3" customWidth="1"/>
    <col min="11520" max="11520" width="7.42578125" style="3" customWidth="1"/>
    <col min="11521" max="11521" width="10" style="3" customWidth="1"/>
    <col min="11522" max="11522" width="12.7109375" style="3" customWidth="1"/>
    <col min="11523" max="11764" width="11.42578125" style="3"/>
    <col min="11765" max="11765" width="29.7109375" style="3" customWidth="1"/>
    <col min="11766" max="11766" width="9.42578125" style="3" customWidth="1"/>
    <col min="11767" max="11767" width="9.85546875" style="3" customWidth="1"/>
    <col min="11768" max="11768" width="8.7109375" style="3" customWidth="1"/>
    <col min="11769" max="11769" width="9.28515625" style="3" customWidth="1"/>
    <col min="11770" max="11770" width="8.140625" style="3" customWidth="1"/>
    <col min="11771" max="11771" width="8.28515625" style="3" customWidth="1"/>
    <col min="11772" max="11772" width="9.140625" style="3" customWidth="1"/>
    <col min="11773" max="11773" width="9.85546875" style="3" customWidth="1"/>
    <col min="11774" max="11774" width="10" style="3" customWidth="1"/>
    <col min="11775" max="11775" width="9.7109375" style="3" customWidth="1"/>
    <col min="11776" max="11776" width="7.42578125" style="3" customWidth="1"/>
    <col min="11777" max="11777" width="10" style="3" customWidth="1"/>
    <col min="11778" max="11778" width="12.7109375" style="3" customWidth="1"/>
    <col min="11779" max="12020" width="11.42578125" style="3"/>
    <col min="12021" max="12021" width="29.7109375" style="3" customWidth="1"/>
    <col min="12022" max="12022" width="9.42578125" style="3" customWidth="1"/>
    <col min="12023" max="12023" width="9.85546875" style="3" customWidth="1"/>
    <col min="12024" max="12024" width="8.7109375" style="3" customWidth="1"/>
    <col min="12025" max="12025" width="9.28515625" style="3" customWidth="1"/>
    <col min="12026" max="12026" width="8.140625" style="3" customWidth="1"/>
    <col min="12027" max="12027" width="8.28515625" style="3" customWidth="1"/>
    <col min="12028" max="12028" width="9.140625" style="3" customWidth="1"/>
    <col min="12029" max="12029" width="9.85546875" style="3" customWidth="1"/>
    <col min="12030" max="12030" width="10" style="3" customWidth="1"/>
    <col min="12031" max="12031" width="9.7109375" style="3" customWidth="1"/>
    <col min="12032" max="12032" width="7.42578125" style="3" customWidth="1"/>
    <col min="12033" max="12033" width="10" style="3" customWidth="1"/>
    <col min="12034" max="12034" width="12.7109375" style="3" customWidth="1"/>
    <col min="12035" max="12276" width="11.42578125" style="3"/>
    <col min="12277" max="12277" width="29.7109375" style="3" customWidth="1"/>
    <col min="12278" max="12278" width="9.42578125" style="3" customWidth="1"/>
    <col min="12279" max="12279" width="9.85546875" style="3" customWidth="1"/>
    <col min="12280" max="12280" width="8.7109375" style="3" customWidth="1"/>
    <col min="12281" max="12281" width="9.28515625" style="3" customWidth="1"/>
    <col min="12282" max="12282" width="8.140625" style="3" customWidth="1"/>
    <col min="12283" max="12283" width="8.28515625" style="3" customWidth="1"/>
    <col min="12284" max="12284" width="9.140625" style="3" customWidth="1"/>
    <col min="12285" max="12285" width="9.85546875" style="3" customWidth="1"/>
    <col min="12286" max="12286" width="10" style="3" customWidth="1"/>
    <col min="12287" max="12287" width="9.7109375" style="3" customWidth="1"/>
    <col min="12288" max="12288" width="7.42578125" style="3" customWidth="1"/>
    <col min="12289" max="12289" width="10" style="3" customWidth="1"/>
    <col min="12290" max="12290" width="12.7109375" style="3" customWidth="1"/>
    <col min="12291" max="12532" width="11.42578125" style="3"/>
    <col min="12533" max="12533" width="29.7109375" style="3" customWidth="1"/>
    <col min="12534" max="12534" width="9.42578125" style="3" customWidth="1"/>
    <col min="12535" max="12535" width="9.85546875" style="3" customWidth="1"/>
    <col min="12536" max="12536" width="8.7109375" style="3" customWidth="1"/>
    <col min="12537" max="12537" width="9.28515625" style="3" customWidth="1"/>
    <col min="12538" max="12538" width="8.140625" style="3" customWidth="1"/>
    <col min="12539" max="12539" width="8.28515625" style="3" customWidth="1"/>
    <col min="12540" max="12540" width="9.140625" style="3" customWidth="1"/>
    <col min="12541" max="12541" width="9.85546875" style="3" customWidth="1"/>
    <col min="12542" max="12542" width="10" style="3" customWidth="1"/>
    <col min="12543" max="12543" width="9.7109375" style="3" customWidth="1"/>
    <col min="12544" max="12544" width="7.42578125" style="3" customWidth="1"/>
    <col min="12545" max="12545" width="10" style="3" customWidth="1"/>
    <col min="12546" max="12546" width="12.7109375" style="3" customWidth="1"/>
    <col min="12547" max="12788" width="11.42578125" style="3"/>
    <col min="12789" max="12789" width="29.7109375" style="3" customWidth="1"/>
    <col min="12790" max="12790" width="9.42578125" style="3" customWidth="1"/>
    <col min="12791" max="12791" width="9.85546875" style="3" customWidth="1"/>
    <col min="12792" max="12792" width="8.7109375" style="3" customWidth="1"/>
    <col min="12793" max="12793" width="9.28515625" style="3" customWidth="1"/>
    <col min="12794" max="12794" width="8.140625" style="3" customWidth="1"/>
    <col min="12795" max="12795" width="8.28515625" style="3" customWidth="1"/>
    <col min="12796" max="12796" width="9.140625" style="3" customWidth="1"/>
    <col min="12797" max="12797" width="9.85546875" style="3" customWidth="1"/>
    <col min="12798" max="12798" width="10" style="3" customWidth="1"/>
    <col min="12799" max="12799" width="9.7109375" style="3" customWidth="1"/>
    <col min="12800" max="12800" width="7.42578125" style="3" customWidth="1"/>
    <col min="12801" max="12801" width="10" style="3" customWidth="1"/>
    <col min="12802" max="12802" width="12.7109375" style="3" customWidth="1"/>
    <col min="12803" max="13044" width="11.42578125" style="3"/>
    <col min="13045" max="13045" width="29.7109375" style="3" customWidth="1"/>
    <col min="13046" max="13046" width="9.42578125" style="3" customWidth="1"/>
    <col min="13047" max="13047" width="9.85546875" style="3" customWidth="1"/>
    <col min="13048" max="13048" width="8.7109375" style="3" customWidth="1"/>
    <col min="13049" max="13049" width="9.28515625" style="3" customWidth="1"/>
    <col min="13050" max="13050" width="8.140625" style="3" customWidth="1"/>
    <col min="13051" max="13051" width="8.28515625" style="3" customWidth="1"/>
    <col min="13052" max="13052" width="9.140625" style="3" customWidth="1"/>
    <col min="13053" max="13053" width="9.85546875" style="3" customWidth="1"/>
    <col min="13054" max="13054" width="10" style="3" customWidth="1"/>
    <col min="13055" max="13055" width="9.7109375" style="3" customWidth="1"/>
    <col min="13056" max="13056" width="7.42578125" style="3" customWidth="1"/>
    <col min="13057" max="13057" width="10" style="3" customWidth="1"/>
    <col min="13058" max="13058" width="12.7109375" style="3" customWidth="1"/>
    <col min="13059" max="13300" width="11.42578125" style="3"/>
    <col min="13301" max="13301" width="29.7109375" style="3" customWidth="1"/>
    <col min="13302" max="13302" width="9.42578125" style="3" customWidth="1"/>
    <col min="13303" max="13303" width="9.85546875" style="3" customWidth="1"/>
    <col min="13304" max="13304" width="8.7109375" style="3" customWidth="1"/>
    <col min="13305" max="13305" width="9.28515625" style="3" customWidth="1"/>
    <col min="13306" max="13306" width="8.140625" style="3" customWidth="1"/>
    <col min="13307" max="13307" width="8.28515625" style="3" customWidth="1"/>
    <col min="13308" max="13308" width="9.140625" style="3" customWidth="1"/>
    <col min="13309" max="13309" width="9.85546875" style="3" customWidth="1"/>
    <col min="13310" max="13310" width="10" style="3" customWidth="1"/>
    <col min="13311" max="13311" width="9.7109375" style="3" customWidth="1"/>
    <col min="13312" max="13312" width="7.42578125" style="3" customWidth="1"/>
    <col min="13313" max="13313" width="10" style="3" customWidth="1"/>
    <col min="13314" max="13314" width="12.7109375" style="3" customWidth="1"/>
    <col min="13315" max="13556" width="11.42578125" style="3"/>
    <col min="13557" max="13557" width="29.7109375" style="3" customWidth="1"/>
    <col min="13558" max="13558" width="9.42578125" style="3" customWidth="1"/>
    <col min="13559" max="13559" width="9.85546875" style="3" customWidth="1"/>
    <col min="13560" max="13560" width="8.7109375" style="3" customWidth="1"/>
    <col min="13561" max="13561" width="9.28515625" style="3" customWidth="1"/>
    <col min="13562" max="13562" width="8.140625" style="3" customWidth="1"/>
    <col min="13563" max="13563" width="8.28515625" style="3" customWidth="1"/>
    <col min="13564" max="13564" width="9.140625" style="3" customWidth="1"/>
    <col min="13565" max="13565" width="9.85546875" style="3" customWidth="1"/>
    <col min="13566" max="13566" width="10" style="3" customWidth="1"/>
    <col min="13567" max="13567" width="9.7109375" style="3" customWidth="1"/>
    <col min="13568" max="13568" width="7.42578125" style="3" customWidth="1"/>
    <col min="13569" max="13569" width="10" style="3" customWidth="1"/>
    <col min="13570" max="13570" width="12.7109375" style="3" customWidth="1"/>
    <col min="13571" max="13812" width="11.42578125" style="3"/>
    <col min="13813" max="13813" width="29.7109375" style="3" customWidth="1"/>
    <col min="13814" max="13814" width="9.42578125" style="3" customWidth="1"/>
    <col min="13815" max="13815" width="9.85546875" style="3" customWidth="1"/>
    <col min="13816" max="13816" width="8.7109375" style="3" customWidth="1"/>
    <col min="13817" max="13817" width="9.28515625" style="3" customWidth="1"/>
    <col min="13818" max="13818" width="8.140625" style="3" customWidth="1"/>
    <col min="13819" max="13819" width="8.28515625" style="3" customWidth="1"/>
    <col min="13820" max="13820" width="9.140625" style="3" customWidth="1"/>
    <col min="13821" max="13821" width="9.85546875" style="3" customWidth="1"/>
    <col min="13822" max="13822" width="10" style="3" customWidth="1"/>
    <col min="13823" max="13823" width="9.7109375" style="3" customWidth="1"/>
    <col min="13824" max="13824" width="7.42578125" style="3" customWidth="1"/>
    <col min="13825" max="13825" width="10" style="3" customWidth="1"/>
    <col min="13826" max="13826" width="12.7109375" style="3" customWidth="1"/>
    <col min="13827" max="14068" width="11.42578125" style="3"/>
    <col min="14069" max="14069" width="29.7109375" style="3" customWidth="1"/>
    <col min="14070" max="14070" width="9.42578125" style="3" customWidth="1"/>
    <col min="14071" max="14071" width="9.85546875" style="3" customWidth="1"/>
    <col min="14072" max="14072" width="8.7109375" style="3" customWidth="1"/>
    <col min="14073" max="14073" width="9.28515625" style="3" customWidth="1"/>
    <col min="14074" max="14074" width="8.140625" style="3" customWidth="1"/>
    <col min="14075" max="14075" width="8.28515625" style="3" customWidth="1"/>
    <col min="14076" max="14076" width="9.140625" style="3" customWidth="1"/>
    <col min="14077" max="14077" width="9.85546875" style="3" customWidth="1"/>
    <col min="14078" max="14078" width="10" style="3" customWidth="1"/>
    <col min="14079" max="14079" width="9.7109375" style="3" customWidth="1"/>
    <col min="14080" max="14080" width="7.42578125" style="3" customWidth="1"/>
    <col min="14081" max="14081" width="10" style="3" customWidth="1"/>
    <col min="14082" max="14082" width="12.7109375" style="3" customWidth="1"/>
    <col min="14083" max="14324" width="11.42578125" style="3"/>
    <col min="14325" max="14325" width="29.7109375" style="3" customWidth="1"/>
    <col min="14326" max="14326" width="9.42578125" style="3" customWidth="1"/>
    <col min="14327" max="14327" width="9.85546875" style="3" customWidth="1"/>
    <col min="14328" max="14328" width="8.7109375" style="3" customWidth="1"/>
    <col min="14329" max="14329" width="9.28515625" style="3" customWidth="1"/>
    <col min="14330" max="14330" width="8.140625" style="3" customWidth="1"/>
    <col min="14331" max="14331" width="8.28515625" style="3" customWidth="1"/>
    <col min="14332" max="14332" width="9.140625" style="3" customWidth="1"/>
    <col min="14333" max="14333" width="9.85546875" style="3" customWidth="1"/>
    <col min="14334" max="14334" width="10" style="3" customWidth="1"/>
    <col min="14335" max="14335" width="9.7109375" style="3" customWidth="1"/>
    <col min="14336" max="14336" width="7.42578125" style="3" customWidth="1"/>
    <col min="14337" max="14337" width="10" style="3" customWidth="1"/>
    <col min="14338" max="14338" width="12.7109375" style="3" customWidth="1"/>
    <col min="14339" max="14580" width="11.42578125" style="3"/>
    <col min="14581" max="14581" width="29.7109375" style="3" customWidth="1"/>
    <col min="14582" max="14582" width="9.42578125" style="3" customWidth="1"/>
    <col min="14583" max="14583" width="9.85546875" style="3" customWidth="1"/>
    <col min="14584" max="14584" width="8.7109375" style="3" customWidth="1"/>
    <col min="14585" max="14585" width="9.28515625" style="3" customWidth="1"/>
    <col min="14586" max="14586" width="8.140625" style="3" customWidth="1"/>
    <col min="14587" max="14587" width="8.28515625" style="3" customWidth="1"/>
    <col min="14588" max="14588" width="9.140625" style="3" customWidth="1"/>
    <col min="14589" max="14589" width="9.85546875" style="3" customWidth="1"/>
    <col min="14590" max="14590" width="10" style="3" customWidth="1"/>
    <col min="14591" max="14591" width="9.7109375" style="3" customWidth="1"/>
    <col min="14592" max="14592" width="7.42578125" style="3" customWidth="1"/>
    <col min="14593" max="14593" width="10" style="3" customWidth="1"/>
    <col min="14594" max="14594" width="12.7109375" style="3" customWidth="1"/>
    <col min="14595" max="14836" width="11.42578125" style="3"/>
    <col min="14837" max="14837" width="29.7109375" style="3" customWidth="1"/>
    <col min="14838" max="14838" width="9.42578125" style="3" customWidth="1"/>
    <col min="14839" max="14839" width="9.85546875" style="3" customWidth="1"/>
    <col min="14840" max="14840" width="8.7109375" style="3" customWidth="1"/>
    <col min="14841" max="14841" width="9.28515625" style="3" customWidth="1"/>
    <col min="14842" max="14842" width="8.140625" style="3" customWidth="1"/>
    <col min="14843" max="14843" width="8.28515625" style="3" customWidth="1"/>
    <col min="14844" max="14844" width="9.140625" style="3" customWidth="1"/>
    <col min="14845" max="14845" width="9.85546875" style="3" customWidth="1"/>
    <col min="14846" max="14846" width="10" style="3" customWidth="1"/>
    <col min="14847" max="14847" width="9.7109375" style="3" customWidth="1"/>
    <col min="14848" max="14848" width="7.42578125" style="3" customWidth="1"/>
    <col min="14849" max="14849" width="10" style="3" customWidth="1"/>
    <col min="14850" max="14850" width="12.7109375" style="3" customWidth="1"/>
    <col min="14851" max="15092" width="11.42578125" style="3"/>
    <col min="15093" max="15093" width="29.7109375" style="3" customWidth="1"/>
    <col min="15094" max="15094" width="9.42578125" style="3" customWidth="1"/>
    <col min="15095" max="15095" width="9.85546875" style="3" customWidth="1"/>
    <col min="15096" max="15096" width="8.7109375" style="3" customWidth="1"/>
    <col min="15097" max="15097" width="9.28515625" style="3" customWidth="1"/>
    <col min="15098" max="15098" width="8.140625" style="3" customWidth="1"/>
    <col min="15099" max="15099" width="8.28515625" style="3" customWidth="1"/>
    <col min="15100" max="15100" width="9.140625" style="3" customWidth="1"/>
    <col min="15101" max="15101" width="9.85546875" style="3" customWidth="1"/>
    <col min="15102" max="15102" width="10" style="3" customWidth="1"/>
    <col min="15103" max="15103" width="9.7109375" style="3" customWidth="1"/>
    <col min="15104" max="15104" width="7.42578125" style="3" customWidth="1"/>
    <col min="15105" max="15105" width="10" style="3" customWidth="1"/>
    <col min="15106" max="15106" width="12.7109375" style="3" customWidth="1"/>
    <col min="15107" max="15348" width="11.42578125" style="3"/>
    <col min="15349" max="15349" width="29.7109375" style="3" customWidth="1"/>
    <col min="15350" max="15350" width="9.42578125" style="3" customWidth="1"/>
    <col min="15351" max="15351" width="9.85546875" style="3" customWidth="1"/>
    <col min="15352" max="15352" width="8.7109375" style="3" customWidth="1"/>
    <col min="15353" max="15353" width="9.28515625" style="3" customWidth="1"/>
    <col min="15354" max="15354" width="8.140625" style="3" customWidth="1"/>
    <col min="15355" max="15355" width="8.28515625" style="3" customWidth="1"/>
    <col min="15356" max="15356" width="9.140625" style="3" customWidth="1"/>
    <col min="15357" max="15357" width="9.85546875" style="3" customWidth="1"/>
    <col min="15358" max="15358" width="10" style="3" customWidth="1"/>
    <col min="15359" max="15359" width="9.7109375" style="3" customWidth="1"/>
    <col min="15360" max="15360" width="7.42578125" style="3" customWidth="1"/>
    <col min="15361" max="15361" width="10" style="3" customWidth="1"/>
    <col min="15362" max="15362" width="12.7109375" style="3" customWidth="1"/>
    <col min="15363" max="15604" width="11.42578125" style="3"/>
    <col min="15605" max="15605" width="29.7109375" style="3" customWidth="1"/>
    <col min="15606" max="15606" width="9.42578125" style="3" customWidth="1"/>
    <col min="15607" max="15607" width="9.85546875" style="3" customWidth="1"/>
    <col min="15608" max="15608" width="8.7109375" style="3" customWidth="1"/>
    <col min="15609" max="15609" width="9.28515625" style="3" customWidth="1"/>
    <col min="15610" max="15610" width="8.140625" style="3" customWidth="1"/>
    <col min="15611" max="15611" width="8.28515625" style="3" customWidth="1"/>
    <col min="15612" max="15612" width="9.140625" style="3" customWidth="1"/>
    <col min="15613" max="15613" width="9.85546875" style="3" customWidth="1"/>
    <col min="15614" max="15614" width="10" style="3" customWidth="1"/>
    <col min="15615" max="15615" width="9.7109375" style="3" customWidth="1"/>
    <col min="15616" max="15616" width="7.42578125" style="3" customWidth="1"/>
    <col min="15617" max="15617" width="10" style="3" customWidth="1"/>
    <col min="15618" max="15618" width="12.7109375" style="3" customWidth="1"/>
    <col min="15619" max="15860" width="11.42578125" style="3"/>
    <col min="15861" max="15861" width="29.7109375" style="3" customWidth="1"/>
    <col min="15862" max="15862" width="9.42578125" style="3" customWidth="1"/>
    <col min="15863" max="15863" width="9.85546875" style="3" customWidth="1"/>
    <col min="15864" max="15864" width="8.7109375" style="3" customWidth="1"/>
    <col min="15865" max="15865" width="9.28515625" style="3" customWidth="1"/>
    <col min="15866" max="15866" width="8.140625" style="3" customWidth="1"/>
    <col min="15867" max="15867" width="8.28515625" style="3" customWidth="1"/>
    <col min="15868" max="15868" width="9.140625" style="3" customWidth="1"/>
    <col min="15869" max="15869" width="9.85546875" style="3" customWidth="1"/>
    <col min="15870" max="15870" width="10" style="3" customWidth="1"/>
    <col min="15871" max="15871" width="9.7109375" style="3" customWidth="1"/>
    <col min="15872" max="15872" width="7.42578125" style="3" customWidth="1"/>
    <col min="15873" max="15873" width="10" style="3" customWidth="1"/>
    <col min="15874" max="15874" width="12.7109375" style="3" customWidth="1"/>
    <col min="15875" max="16116" width="11.42578125" style="3"/>
    <col min="16117" max="16117" width="29.7109375" style="3" customWidth="1"/>
    <col min="16118" max="16118" width="9.42578125" style="3" customWidth="1"/>
    <col min="16119" max="16119" width="9.85546875" style="3" customWidth="1"/>
    <col min="16120" max="16120" width="8.7109375" style="3" customWidth="1"/>
    <col min="16121" max="16121" width="9.28515625" style="3" customWidth="1"/>
    <col min="16122" max="16122" width="8.140625" style="3" customWidth="1"/>
    <col min="16123" max="16123" width="8.28515625" style="3" customWidth="1"/>
    <col min="16124" max="16124" width="9.140625" style="3" customWidth="1"/>
    <col min="16125" max="16125" width="9.85546875" style="3" customWidth="1"/>
    <col min="16126" max="16126" width="10" style="3" customWidth="1"/>
    <col min="16127" max="16127" width="9.7109375" style="3" customWidth="1"/>
    <col min="16128" max="16128" width="7.42578125" style="3" customWidth="1"/>
    <col min="16129" max="16129" width="10" style="3" customWidth="1"/>
    <col min="16130" max="16130" width="12.7109375" style="3" customWidth="1"/>
    <col min="16131" max="16384" width="11.42578125" style="3"/>
  </cols>
  <sheetData>
    <row r="6" spans="1:14" ht="15" customHeight="1">
      <c r="A6" s="111"/>
      <c r="B6" s="111"/>
      <c r="C6" s="111"/>
      <c r="D6" s="111"/>
      <c r="E6" s="111"/>
      <c r="F6" s="111"/>
      <c r="G6" s="111"/>
      <c r="H6" s="111"/>
      <c r="I6" s="111"/>
    </row>
    <row r="7" spans="1:14" ht="15" customHeight="1">
      <c r="A7" s="111"/>
      <c r="B7" s="111"/>
      <c r="C7" s="111"/>
      <c r="D7" s="111"/>
      <c r="E7" s="111"/>
      <c r="F7" s="111"/>
      <c r="G7" s="111"/>
      <c r="H7" s="111"/>
      <c r="I7" s="111"/>
    </row>
    <row r="8" spans="1:14" ht="15" customHeight="1">
      <c r="A8" s="111"/>
      <c r="B8" s="111"/>
      <c r="C8" s="111"/>
      <c r="D8" s="111"/>
      <c r="E8" s="111"/>
      <c r="F8" s="111"/>
      <c r="G8" s="111"/>
      <c r="H8" s="111"/>
      <c r="I8" s="111"/>
    </row>
    <row r="9" spans="1:14" ht="30" customHeight="1">
      <c r="A9" s="111"/>
      <c r="B9" s="111"/>
      <c r="C9" s="111"/>
      <c r="D9" s="111"/>
      <c r="E9" s="111"/>
      <c r="F9" s="111"/>
      <c r="G9" s="111"/>
      <c r="H9" s="111"/>
      <c r="I9" s="111"/>
      <c r="J9" s="53"/>
      <c r="K9" s="53"/>
      <c r="L9" s="53"/>
      <c r="M9" s="53"/>
      <c r="N9" s="372"/>
    </row>
    <row r="11" spans="1:14">
      <c r="A11" s="6" t="s">
        <v>8</v>
      </c>
      <c r="B11" s="4"/>
    </row>
    <row r="12" spans="1:14" ht="15" customHeight="1"/>
    <row r="13" spans="1:14" ht="18" customHeight="1"/>
    <row r="14" spans="1:14" ht="29.25" customHeight="1">
      <c r="A14" s="373" t="s">
        <v>0</v>
      </c>
      <c r="B14" s="374" t="s">
        <v>204</v>
      </c>
    </row>
    <row r="15" spans="1:14" ht="28.5" customHeight="1">
      <c r="A15" s="375" t="s">
        <v>159</v>
      </c>
      <c r="B15" s="376">
        <v>591</v>
      </c>
    </row>
    <row r="16" spans="1:14" ht="9.75" customHeight="1">
      <c r="A16" s="377"/>
      <c r="B16" s="378"/>
    </row>
    <row r="17" spans="1:2" ht="39" customHeight="1">
      <c r="A17" s="379" t="s">
        <v>205</v>
      </c>
      <c r="B17" s="380">
        <v>6</v>
      </c>
    </row>
    <row r="18" spans="1:2" ht="30.95" customHeight="1">
      <c r="A18" s="381" t="s">
        <v>5</v>
      </c>
      <c r="B18" s="382">
        <f>B15+B16+B17</f>
        <v>597</v>
      </c>
    </row>
    <row r="19" spans="1:2" ht="30.95" customHeight="1"/>
    <row r="20" spans="1:2" ht="30.95" customHeight="1"/>
    <row r="21" spans="1:2" ht="30.95" customHeight="1">
      <c r="A21" s="383"/>
      <c r="B21" s="384"/>
    </row>
    <row r="22" spans="1:2" ht="30.95" customHeight="1">
      <c r="A22" s="385"/>
      <c r="B22" s="384"/>
    </row>
    <row r="23" spans="1:2" ht="30.95" customHeight="1">
      <c r="A23" s="23"/>
      <c r="B23" s="7"/>
    </row>
    <row r="24" spans="1:2" ht="30.95" customHeight="1">
      <c r="A24" s="23"/>
      <c r="B24" s="7"/>
    </row>
    <row r="25" spans="1:2" ht="30.95" customHeight="1">
      <c r="A25" s="23"/>
      <c r="B25" s="7"/>
    </row>
    <row r="26" spans="1:2" ht="30.95" customHeight="1">
      <c r="A26" s="23"/>
      <c r="B26" s="7"/>
    </row>
    <row r="27" spans="1:2" ht="4.5" customHeight="1">
      <c r="A27" s="23"/>
      <c r="B27" s="7"/>
    </row>
    <row r="28" spans="1:2" ht="30.95" customHeight="1">
      <c r="A28" s="23"/>
      <c r="B28" s="7"/>
    </row>
    <row r="29" spans="1:2" ht="30.95" customHeight="1">
      <c r="A29" s="23"/>
      <c r="B29" s="7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1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N29"/>
  <sheetViews>
    <sheetView showGridLines="0" view="pageLayout" zoomScale="75" zoomScaleNormal="100" zoomScaleSheetLayoutView="75" zoomScalePageLayoutView="75" workbookViewId="0">
      <selection activeCell="D30" sqref="D30"/>
    </sheetView>
  </sheetViews>
  <sheetFormatPr baseColWidth="10" defaultRowHeight="15"/>
  <cols>
    <col min="1" max="1" width="26" style="8" customWidth="1"/>
    <col min="2" max="2" width="17.8554687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8"/>
      <c r="B6" s="58"/>
      <c r="C6" s="58"/>
      <c r="D6" s="58"/>
      <c r="E6" s="58"/>
      <c r="F6" s="58"/>
      <c r="G6" s="58"/>
      <c r="H6" s="58"/>
      <c r="I6" s="58"/>
    </row>
    <row r="7" spans="1:14" ht="15" customHeight="1">
      <c r="A7" s="58"/>
      <c r="B7" s="58"/>
      <c r="C7" s="58"/>
      <c r="D7" s="58"/>
      <c r="E7" s="58"/>
      <c r="F7" s="58"/>
      <c r="G7" s="58"/>
      <c r="H7" s="58"/>
      <c r="I7" s="58"/>
    </row>
    <row r="8" spans="1:14" ht="15" customHeight="1">
      <c r="A8" s="58"/>
      <c r="B8" s="58"/>
      <c r="C8" s="58"/>
      <c r="D8" s="58"/>
      <c r="E8" s="58"/>
      <c r="F8" s="58"/>
      <c r="G8" s="58"/>
      <c r="H8" s="58"/>
      <c r="I8" s="58"/>
    </row>
    <row r="9" spans="1:14" ht="30" customHeight="1">
      <c r="A9" s="58"/>
      <c r="B9" s="58"/>
      <c r="C9" s="58"/>
      <c r="D9" s="58"/>
      <c r="E9" s="58"/>
      <c r="F9" s="58"/>
      <c r="G9" s="58"/>
      <c r="H9" s="58"/>
      <c r="I9" s="58"/>
      <c r="J9" s="54"/>
      <c r="K9" s="54"/>
      <c r="L9" s="54"/>
      <c r="M9" s="54"/>
      <c r="N9" s="33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41" t="s">
        <v>0</v>
      </c>
      <c r="B14" s="68" t="s">
        <v>168</v>
      </c>
    </row>
    <row r="15" spans="1:14" ht="28.5" customHeight="1">
      <c r="A15" s="144" t="s">
        <v>160</v>
      </c>
      <c r="B15" s="329">
        <v>363</v>
      </c>
    </row>
    <row r="16" spans="1:14" ht="9.75" customHeight="1">
      <c r="A16" s="144"/>
      <c r="B16" s="329"/>
    </row>
    <row r="17" spans="1:2" ht="30.95" customHeight="1">
      <c r="A17" s="145" t="s">
        <v>161</v>
      </c>
      <c r="B17" s="143">
        <v>238</v>
      </c>
    </row>
    <row r="18" spans="1:2" ht="30.95" customHeight="1">
      <c r="A18" s="146" t="s">
        <v>5</v>
      </c>
      <c r="B18" s="305">
        <f>B16+B17+B15</f>
        <v>601</v>
      </c>
    </row>
    <row r="19" spans="1:2" ht="30.95" customHeight="1"/>
    <row r="20" spans="1:2" ht="30.95" customHeight="1"/>
    <row r="21" spans="1:2" ht="30.95" customHeight="1">
      <c r="A21" s="324"/>
      <c r="B21" s="325"/>
    </row>
    <row r="22" spans="1:2" ht="30.95" customHeight="1">
      <c r="A22" s="326"/>
      <c r="B22" s="325"/>
    </row>
    <row r="23" spans="1:2" ht="30.95" customHeight="1">
      <c r="A23" s="327"/>
      <c r="B23" s="328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  <row r="29" spans="1:2" ht="15.75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N31"/>
  <sheetViews>
    <sheetView showGridLines="0" view="pageLayout" zoomScale="75" zoomScaleNormal="100" zoomScaleSheetLayoutView="75" zoomScalePageLayoutView="75" workbookViewId="0">
      <selection activeCell="D30" sqref="D30"/>
    </sheetView>
  </sheetViews>
  <sheetFormatPr baseColWidth="10" defaultRowHeight="15"/>
  <cols>
    <col min="1" max="1" width="26" style="8" customWidth="1"/>
    <col min="2" max="2" width="19.425781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8"/>
      <c r="B6" s="58"/>
      <c r="C6" s="58"/>
      <c r="D6" s="58"/>
      <c r="E6" s="58"/>
      <c r="F6" s="58"/>
      <c r="G6" s="58"/>
      <c r="H6" s="58"/>
      <c r="I6" s="58"/>
    </row>
    <row r="7" spans="1:14" ht="15" customHeight="1">
      <c r="A7" s="58"/>
      <c r="B7" s="58"/>
      <c r="C7" s="58"/>
      <c r="D7" s="58"/>
      <c r="E7" s="58"/>
      <c r="F7" s="58"/>
      <c r="G7" s="58"/>
      <c r="H7" s="58"/>
      <c r="I7" s="58"/>
    </row>
    <row r="8" spans="1:14" ht="15" customHeight="1">
      <c r="A8" s="58"/>
      <c r="B8" s="58"/>
      <c r="C8" s="58"/>
      <c r="D8" s="58"/>
      <c r="E8" s="58"/>
      <c r="F8" s="58"/>
      <c r="G8" s="58"/>
      <c r="H8" s="58"/>
      <c r="I8" s="58"/>
    </row>
    <row r="9" spans="1:14" ht="30" customHeight="1">
      <c r="A9" s="58"/>
      <c r="B9" s="58"/>
      <c r="C9" s="58"/>
      <c r="D9" s="58"/>
      <c r="E9" s="58"/>
      <c r="F9" s="58"/>
      <c r="G9" s="58"/>
      <c r="H9" s="58"/>
      <c r="I9" s="58"/>
      <c r="J9" s="54"/>
      <c r="K9" s="54"/>
      <c r="L9" s="54"/>
      <c r="M9" s="54"/>
      <c r="N9" s="33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41" t="s">
        <v>0</v>
      </c>
      <c r="B14" s="68" t="s">
        <v>168</v>
      </c>
    </row>
    <row r="15" spans="1:14" ht="28.5" customHeight="1">
      <c r="A15" s="144" t="s">
        <v>162</v>
      </c>
      <c r="B15" s="329">
        <v>21</v>
      </c>
    </row>
    <row r="16" spans="1:14" ht="9.75" customHeight="1">
      <c r="A16" s="144"/>
      <c r="B16" s="329"/>
    </row>
    <row r="17" spans="1:2" ht="24" customHeight="1">
      <c r="A17" s="144" t="s">
        <v>163</v>
      </c>
      <c r="B17" s="330">
        <v>22</v>
      </c>
    </row>
    <row r="18" spans="1:2" ht="12" customHeight="1">
      <c r="A18" s="144"/>
      <c r="B18" s="330"/>
    </row>
    <row r="19" spans="1:2" ht="30.95" customHeight="1">
      <c r="A19" s="145" t="s">
        <v>164</v>
      </c>
      <c r="B19" s="143">
        <v>37</v>
      </c>
    </row>
    <row r="20" spans="1:2" ht="30.95" customHeight="1">
      <c r="A20" s="146" t="s">
        <v>5</v>
      </c>
      <c r="B20" s="305">
        <f>B19+B17+B15</f>
        <v>80</v>
      </c>
    </row>
    <row r="21" spans="1:2" ht="30.95" customHeight="1"/>
    <row r="22" spans="1:2" ht="30.95" customHeight="1"/>
    <row r="23" spans="1:2" ht="30.95" customHeight="1">
      <c r="A23" s="324"/>
      <c r="B23" s="325"/>
    </row>
    <row r="24" spans="1:2" ht="30.95" customHeight="1">
      <c r="A24" s="326"/>
      <c r="B24" s="325"/>
    </row>
    <row r="25" spans="1:2" ht="30.95" customHeight="1">
      <c r="A25" s="327"/>
      <c r="B25" s="328"/>
    </row>
    <row r="26" spans="1:2" ht="30.95" customHeight="1">
      <c r="A26" s="12"/>
      <c r="B26" s="13"/>
    </row>
    <row r="27" spans="1:2" ht="30.95" customHeight="1">
      <c r="A27" s="12"/>
      <c r="B27" s="13"/>
    </row>
    <row r="28" spans="1:2" ht="4.5" customHeight="1">
      <c r="A28" s="12"/>
      <c r="B28" s="13"/>
    </row>
    <row r="29" spans="1:2" ht="30.95" customHeight="1">
      <c r="A29" s="12"/>
      <c r="B29" s="13"/>
    </row>
    <row r="30" spans="1:2" ht="30.95" customHeight="1">
      <c r="A30" s="12"/>
      <c r="B30" s="13"/>
    </row>
    <row r="31" spans="1:2" ht="15.75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2:L43"/>
  <sheetViews>
    <sheetView showGridLines="0" tabSelected="1" view="pageLayout" topLeftCell="A10" zoomScaleNormal="100" workbookViewId="0">
      <selection activeCell="D30" sqref="D30"/>
    </sheetView>
  </sheetViews>
  <sheetFormatPr baseColWidth="10" defaultRowHeight="12.75"/>
  <cols>
    <col min="1" max="2" width="5.140625" style="15" customWidth="1"/>
    <col min="3" max="3" width="18.28515625" style="15" customWidth="1"/>
    <col min="4" max="4" width="16" style="15" customWidth="1"/>
    <col min="5" max="5" width="11.28515625" style="15" customWidth="1"/>
    <col min="6" max="6" width="19" style="15" customWidth="1"/>
    <col min="7" max="7" width="16.28515625" style="15" customWidth="1"/>
    <col min="8" max="9" width="13.7109375" style="15" customWidth="1"/>
    <col min="10" max="10" width="15.42578125" style="15" customWidth="1"/>
    <col min="11" max="16384" width="11.42578125" style="15"/>
  </cols>
  <sheetData>
    <row r="2" spans="3:12" ht="12.75" customHeight="1">
      <c r="C2" s="111"/>
      <c r="D2" s="111"/>
      <c r="E2" s="111"/>
      <c r="F2" s="111"/>
      <c r="G2" s="111"/>
      <c r="H2" s="111"/>
      <c r="I2" s="111"/>
      <c r="J2" s="111"/>
    </row>
    <row r="3" spans="3:12" ht="12.75" customHeight="1">
      <c r="C3" s="111"/>
      <c r="D3" s="111"/>
      <c r="E3" s="111"/>
      <c r="F3" s="111"/>
      <c r="G3" s="111"/>
      <c r="H3" s="111"/>
      <c r="I3" s="111"/>
      <c r="J3" s="111"/>
    </row>
    <row r="4" spans="3:12" ht="12.75" customHeight="1">
      <c r="C4" s="111"/>
      <c r="D4" s="111"/>
      <c r="E4" s="111"/>
      <c r="F4" s="111"/>
      <c r="G4" s="111"/>
      <c r="H4" s="111"/>
      <c r="I4" s="111"/>
      <c r="J4" s="111"/>
    </row>
    <row r="5" spans="3:12" ht="12.75" customHeight="1">
      <c r="D5" s="168"/>
      <c r="E5" s="168"/>
      <c r="F5" s="168"/>
      <c r="G5" s="168"/>
      <c r="H5" s="168"/>
      <c r="I5" s="168"/>
      <c r="J5" s="168"/>
    </row>
    <row r="6" spans="3:12" ht="12.75" customHeight="1">
      <c r="D6" s="168"/>
      <c r="E6" s="168"/>
      <c r="F6" s="168"/>
      <c r="G6" s="168"/>
      <c r="H6" s="168"/>
      <c r="I6" s="168"/>
      <c r="J6" s="168"/>
    </row>
    <row r="9" spans="3:12" ht="15">
      <c r="C9" s="169"/>
      <c r="D9" s="169"/>
      <c r="E9" s="169"/>
      <c r="F9" s="169"/>
      <c r="G9" s="169"/>
      <c r="H9" s="169"/>
      <c r="I9" s="169"/>
      <c r="J9" s="169"/>
      <c r="K9" s="169"/>
      <c r="L9" s="169"/>
    </row>
    <row r="10" spans="3:12" s="171" customFormat="1" ht="33" customHeight="1">
      <c r="E10" s="170"/>
      <c r="F10" s="170"/>
    </row>
    <row r="11" spans="3:12" ht="15">
      <c r="E11" s="169"/>
      <c r="F11" s="169"/>
    </row>
    <row r="12" spans="3:12" ht="10.5" customHeight="1" thickBot="1">
      <c r="E12" s="169"/>
      <c r="F12" s="169"/>
    </row>
    <row r="13" spans="3:12" ht="16.5" thickBot="1">
      <c r="C13" s="321" t="s">
        <v>30</v>
      </c>
      <c r="D13" s="322" t="s">
        <v>148</v>
      </c>
      <c r="E13" s="169"/>
      <c r="F13" s="169"/>
    </row>
    <row r="14" spans="3:12" ht="18" customHeight="1">
      <c r="C14" s="310" t="s">
        <v>149</v>
      </c>
      <c r="D14" s="311">
        <v>590</v>
      </c>
      <c r="E14" s="169"/>
      <c r="F14" s="169"/>
    </row>
    <row r="15" spans="3:12" ht="12" customHeight="1">
      <c r="C15" s="312"/>
      <c r="D15" s="313"/>
      <c r="E15" s="169"/>
      <c r="F15" s="169"/>
    </row>
    <row r="16" spans="3:12" ht="16.5" customHeight="1">
      <c r="C16" s="312" t="s">
        <v>150</v>
      </c>
      <c r="D16" s="313">
        <v>628</v>
      </c>
      <c r="E16" s="169"/>
      <c r="F16" s="169"/>
    </row>
    <row r="17" spans="3:12" ht="15.75">
      <c r="C17" s="312"/>
      <c r="D17" s="313"/>
      <c r="E17" s="169"/>
      <c r="F17" s="169"/>
    </row>
    <row r="18" spans="3:12" ht="30.75" customHeight="1">
      <c r="C18" s="312" t="s">
        <v>158</v>
      </c>
      <c r="D18" s="313">
        <v>530</v>
      </c>
      <c r="E18" s="169"/>
      <c r="F18" s="169"/>
    </row>
    <row r="19" spans="3:12" ht="15.75">
      <c r="C19" s="312"/>
      <c r="D19" s="313"/>
      <c r="E19" s="169"/>
      <c r="F19" s="169"/>
      <c r="G19" s="169"/>
      <c r="H19" s="169"/>
      <c r="I19" s="169"/>
      <c r="J19" s="169"/>
      <c r="K19" s="169"/>
      <c r="L19" s="169"/>
    </row>
    <row r="20" spans="3:12" ht="16.5" thickBot="1">
      <c r="C20" s="314" t="s">
        <v>151</v>
      </c>
      <c r="D20" s="315">
        <v>81</v>
      </c>
      <c r="E20" s="169"/>
      <c r="F20" s="169"/>
      <c r="G20" s="169"/>
      <c r="H20" s="169"/>
      <c r="I20" s="169"/>
      <c r="J20" s="169"/>
      <c r="K20" s="169"/>
      <c r="L20" s="169"/>
    </row>
    <row r="21" spans="3:12" ht="16.5" thickBot="1">
      <c r="C21" s="316"/>
      <c r="D21" s="323">
        <f>SUM(D14:D20)</f>
        <v>1829</v>
      </c>
      <c r="E21" s="169"/>
      <c r="F21" s="169"/>
      <c r="G21" s="169"/>
      <c r="H21" s="169"/>
      <c r="I21" s="169"/>
      <c r="J21" s="169"/>
      <c r="K21" s="169"/>
      <c r="L21" s="169"/>
    </row>
    <row r="22" spans="3:12" ht="15.75">
      <c r="C22" s="119"/>
      <c r="D22" s="119"/>
      <c r="E22" s="169"/>
      <c r="F22" s="169"/>
      <c r="G22" s="169"/>
      <c r="H22" s="169"/>
      <c r="I22" s="169"/>
      <c r="J22" s="169"/>
      <c r="K22" s="169"/>
      <c r="L22" s="169"/>
    </row>
    <row r="23" spans="3:12" ht="15.75">
      <c r="C23" s="119"/>
      <c r="D23" s="119"/>
      <c r="E23" s="173"/>
      <c r="F23" s="169"/>
      <c r="G23" s="169"/>
      <c r="H23" s="169"/>
      <c r="I23" s="169"/>
      <c r="J23" s="169"/>
      <c r="K23" s="169"/>
      <c r="L23" s="169"/>
    </row>
    <row r="24" spans="3:12" ht="37.5" customHeight="1" thickBot="1">
      <c r="C24" s="317" t="s">
        <v>152</v>
      </c>
      <c r="D24" s="318" t="s">
        <v>144</v>
      </c>
      <c r="E24" s="174"/>
      <c r="F24" s="169"/>
      <c r="G24" s="169"/>
      <c r="H24" s="169"/>
      <c r="I24" s="169"/>
      <c r="J24" s="169"/>
      <c r="K24" s="169"/>
      <c r="L24" s="169"/>
    </row>
    <row r="25" spans="3:12" ht="23.25" customHeight="1">
      <c r="C25" s="311" t="s">
        <v>102</v>
      </c>
      <c r="D25" s="319">
        <v>534</v>
      </c>
      <c r="E25" s="174"/>
      <c r="F25" s="169"/>
      <c r="G25" s="169"/>
      <c r="H25" s="169"/>
      <c r="I25" s="169"/>
      <c r="J25" s="169"/>
      <c r="K25" s="169"/>
      <c r="L25" s="169"/>
    </row>
    <row r="26" spans="3:12" ht="21" customHeight="1">
      <c r="C26" s="315" t="s">
        <v>103</v>
      </c>
      <c r="D26" s="320">
        <v>56</v>
      </c>
      <c r="E26" s="174"/>
      <c r="F26" s="169"/>
      <c r="G26" s="169"/>
      <c r="H26" s="169"/>
      <c r="I26" s="169"/>
      <c r="J26" s="169"/>
      <c r="K26" s="169"/>
      <c r="L26" s="169"/>
    </row>
    <row r="27" spans="3:12" ht="15">
      <c r="C27" s="172"/>
      <c r="D27" s="172"/>
      <c r="E27" s="175"/>
      <c r="K27" s="169"/>
      <c r="L27" s="169"/>
    </row>
    <row r="28" spans="3:12" ht="15">
      <c r="K28" s="169"/>
      <c r="L28" s="169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C30" sqref="C30:D30"/>
    </sheetView>
  </sheetViews>
  <sheetFormatPr baseColWidth="10" defaultColWidth="11.42578125" defaultRowHeight="15"/>
  <cols>
    <col min="1" max="1" width="8" style="3" customWidth="1"/>
    <col min="2" max="2" width="33.42578125" style="3" customWidth="1"/>
    <col min="3" max="3" width="17.7109375" style="3" customWidth="1"/>
    <col min="4" max="4" width="16.85546875" style="3" customWidth="1"/>
    <col min="5" max="16384" width="11.42578125" style="3"/>
  </cols>
  <sheetData>
    <row r="2" spans="1:17">
      <c r="B2" s="386"/>
      <c r="C2" s="386"/>
      <c r="D2" s="386"/>
      <c r="E2" s="386"/>
      <c r="F2" s="386"/>
      <c r="G2" s="386"/>
      <c r="H2" s="386"/>
      <c r="I2" s="386"/>
    </row>
    <row r="3" spans="1:17" ht="15" customHeight="1">
      <c r="B3" s="386"/>
      <c r="C3" s="386"/>
      <c r="D3" s="386"/>
      <c r="E3" s="386"/>
      <c r="F3" s="386"/>
      <c r="G3" s="386"/>
      <c r="H3" s="386"/>
      <c r="I3" s="386"/>
      <c r="J3" s="47"/>
      <c r="K3" s="47"/>
    </row>
    <row r="4" spans="1:17" ht="15" customHeight="1">
      <c r="A4" s="47"/>
      <c r="B4" s="386"/>
      <c r="C4" s="386"/>
      <c r="D4" s="386"/>
      <c r="E4" s="386"/>
      <c r="F4" s="386"/>
      <c r="G4" s="386"/>
      <c r="H4" s="386"/>
      <c r="I4" s="386"/>
      <c r="J4" s="47"/>
      <c r="K4" s="47"/>
    </row>
    <row r="5" spans="1:17" ht="1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7" ht="13.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28"/>
      <c r="M6" s="28"/>
      <c r="N6" s="28"/>
      <c r="O6" s="28"/>
      <c r="P6" s="28"/>
      <c r="Q6" s="28"/>
    </row>
    <row r="8" spans="1:17" ht="11.1" customHeight="1">
      <c r="B8" s="4"/>
      <c r="C8" s="4"/>
      <c r="D8" s="4"/>
    </row>
    <row r="9" spans="1:17" ht="36" customHeight="1"/>
    <row r="10" spans="1:17" ht="30.95" customHeight="1"/>
    <row r="11" spans="1:17" ht="30.95" customHeight="1"/>
    <row r="12" spans="1:17" ht="30.95" customHeight="1"/>
    <row r="13" spans="1:17" ht="37.5" customHeight="1">
      <c r="B13" s="67" t="s">
        <v>13</v>
      </c>
      <c r="C13" s="333" t="s">
        <v>166</v>
      </c>
      <c r="D13" s="334" t="s">
        <v>167</v>
      </c>
    </row>
    <row r="14" spans="1:17" ht="39.75" customHeight="1">
      <c r="B14" s="69" t="s">
        <v>11</v>
      </c>
      <c r="C14" s="70">
        <v>2</v>
      </c>
      <c r="D14" s="71">
        <v>2</v>
      </c>
    </row>
    <row r="15" spans="1:17" ht="30.95" customHeight="1">
      <c r="B15" s="69" t="s">
        <v>114</v>
      </c>
      <c r="C15" s="72">
        <v>1</v>
      </c>
      <c r="D15" s="71">
        <v>1</v>
      </c>
    </row>
    <row r="16" spans="1:17" ht="22.5" customHeight="1">
      <c r="B16" s="69" t="s">
        <v>12</v>
      </c>
      <c r="C16" s="72">
        <v>38</v>
      </c>
      <c r="D16" s="71">
        <v>29</v>
      </c>
    </row>
    <row r="17" spans="2:4" ht="30.95" customHeight="1">
      <c r="B17" s="69" t="s">
        <v>10</v>
      </c>
      <c r="C17" s="72">
        <v>48</v>
      </c>
      <c r="D17" s="71">
        <v>40</v>
      </c>
    </row>
    <row r="18" spans="2:4" ht="33" customHeight="1">
      <c r="B18" s="69" t="s">
        <v>9</v>
      </c>
      <c r="C18" s="72">
        <v>76</v>
      </c>
      <c r="D18" s="71">
        <v>71</v>
      </c>
    </row>
    <row r="19" spans="2:4" ht="27.75" customHeight="1" thickBot="1">
      <c r="B19" s="73" t="s">
        <v>111</v>
      </c>
      <c r="C19" s="74">
        <v>172</v>
      </c>
      <c r="D19" s="75">
        <v>156</v>
      </c>
    </row>
    <row r="20" spans="2:4" ht="21.75" thickBot="1">
      <c r="B20" s="76"/>
      <c r="C20" s="77"/>
      <c r="D20" s="78"/>
    </row>
    <row r="21" spans="2:4" ht="21">
      <c r="B21" s="79" t="s">
        <v>5</v>
      </c>
      <c r="C21" s="80">
        <f>SUM(C14:C20)</f>
        <v>337</v>
      </c>
      <c r="D21" s="81">
        <f>SUM(D14:D20)</f>
        <v>299</v>
      </c>
    </row>
    <row r="22" spans="2:4" ht="15" customHeight="1"/>
    <row r="23" spans="2:4" ht="15" customHeight="1">
      <c r="B23" s="57"/>
      <c r="C23" s="57"/>
      <c r="D23" s="57"/>
    </row>
    <row r="24" spans="2:4" ht="18.75">
      <c r="B24" s="46"/>
      <c r="C24" s="387"/>
      <c r="D24" s="387"/>
    </row>
    <row r="25" spans="2:4" ht="18.75">
      <c r="B25" s="46"/>
      <c r="C25" s="387"/>
      <c r="D25" s="387"/>
    </row>
    <row r="26" spans="2:4" ht="18.75">
      <c r="B26" s="46"/>
      <c r="C26" s="387"/>
      <c r="D26" s="387"/>
    </row>
    <row r="27" spans="2:4" ht="18.75">
      <c r="B27" s="46"/>
      <c r="C27" s="387"/>
      <c r="D27" s="387"/>
    </row>
    <row r="28" spans="2:4" ht="18.75">
      <c r="B28" s="46"/>
      <c r="C28" s="387"/>
      <c r="D28" s="387"/>
    </row>
    <row r="29" spans="2:4" ht="18.75">
      <c r="B29" s="46"/>
      <c r="C29" s="387"/>
      <c r="D29" s="387"/>
    </row>
    <row r="30" spans="2:4" ht="18.75">
      <c r="B30" s="46"/>
      <c r="C30" s="387"/>
      <c r="D30" s="387"/>
    </row>
    <row r="31" spans="2:4" ht="18.75">
      <c r="B31" s="46"/>
      <c r="C31" s="387"/>
      <c r="D31" s="387"/>
    </row>
    <row r="32" spans="2:4" ht="18.75">
      <c r="B32" s="46"/>
      <c r="C32" s="387"/>
      <c r="D32" s="387"/>
    </row>
    <row r="33" spans="2:4" ht="18.75">
      <c r="B33" s="46"/>
      <c r="C33" s="387"/>
      <c r="D33" s="387"/>
    </row>
    <row r="34" spans="2:4" ht="18.75">
      <c r="B34" s="46"/>
      <c r="C34" s="387"/>
      <c r="D34" s="387"/>
    </row>
    <row r="35" spans="2:4" ht="15.75">
      <c r="C35" s="388"/>
      <c r="D35" s="388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D30" sqref="D30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3" width="15" style="3" customWidth="1"/>
    <col min="4" max="4" width="14.42578125" style="3" customWidth="1"/>
    <col min="5" max="16384" width="11.42578125" style="3"/>
  </cols>
  <sheetData>
    <row r="1" spans="2:12">
      <c r="F1" s="36"/>
    </row>
    <row r="3" spans="2:12" ht="15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2:12" ht="24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2:12" ht="15" customHeigh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10" spans="2:12">
      <c r="B10" s="6" t="s">
        <v>8</v>
      </c>
      <c r="C10" s="4"/>
      <c r="D10" s="4"/>
    </row>
    <row r="11" spans="2:12" ht="36" customHeight="1"/>
    <row r="12" spans="2:12" ht="30.95" customHeight="1"/>
    <row r="13" spans="2:12" ht="30.95" customHeight="1">
      <c r="B13" s="82" t="s">
        <v>0</v>
      </c>
      <c r="C13" s="331" t="s">
        <v>166</v>
      </c>
      <c r="D13" s="332" t="s">
        <v>167</v>
      </c>
    </row>
    <row r="14" spans="2:12" ht="30.95" customHeight="1">
      <c r="B14" s="69" t="s">
        <v>14</v>
      </c>
      <c r="C14" s="83">
        <v>19</v>
      </c>
      <c r="D14" s="84">
        <v>12</v>
      </c>
    </row>
    <row r="15" spans="2:12" ht="22.5" customHeight="1">
      <c r="B15" s="69" t="s">
        <v>15</v>
      </c>
      <c r="C15" s="83">
        <v>17</v>
      </c>
      <c r="D15" s="84">
        <v>19</v>
      </c>
    </row>
    <row r="16" spans="2:12" ht="30.95" customHeight="1">
      <c r="B16" s="69" t="s">
        <v>16</v>
      </c>
      <c r="C16" s="83">
        <v>0</v>
      </c>
      <c r="D16" s="84">
        <v>0</v>
      </c>
    </row>
    <row r="17" spans="2:4" ht="18.75">
      <c r="B17" s="85"/>
      <c r="C17" s="86"/>
      <c r="D17" s="87"/>
    </row>
    <row r="18" spans="2:4" ht="21">
      <c r="B18" s="88" t="s">
        <v>5</v>
      </c>
      <c r="C18" s="94">
        <f>C14+C15</f>
        <v>36</v>
      </c>
      <c r="D18" s="75">
        <f>D14+D15</f>
        <v>31</v>
      </c>
    </row>
    <row r="20" spans="2:4" ht="15.75">
      <c r="B20" s="27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42"/>
  <sheetViews>
    <sheetView showGridLines="0" view="pageLayout" zoomScale="75" zoomScaleNormal="50" zoomScaleSheetLayoutView="75" zoomScalePageLayoutView="75" workbookViewId="0">
      <selection activeCell="D30" sqref="D30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5.42578125" style="3" customWidth="1"/>
    <col min="5" max="16384" width="11.42578125" style="3"/>
  </cols>
  <sheetData>
    <row r="4" spans="1:11" ht="1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26.25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11" spans="1:11">
      <c r="B11" s="6" t="s">
        <v>8</v>
      </c>
      <c r="C11" s="4"/>
      <c r="D11" s="4"/>
    </row>
    <row r="12" spans="1:11" ht="36" customHeight="1"/>
    <row r="13" spans="1:11" ht="30.95" customHeight="1"/>
    <row r="14" spans="1:11" ht="30.95" customHeight="1">
      <c r="B14" s="82" t="s">
        <v>0</v>
      </c>
      <c r="C14" s="333" t="s">
        <v>166</v>
      </c>
      <c r="D14" s="334" t="s">
        <v>167</v>
      </c>
    </row>
    <row r="15" spans="1:11" ht="30.95" customHeight="1">
      <c r="B15" s="69" t="s">
        <v>14</v>
      </c>
      <c r="C15" s="91">
        <v>2</v>
      </c>
      <c r="D15" s="71">
        <v>3</v>
      </c>
    </row>
    <row r="16" spans="1:11" ht="23.25" customHeight="1">
      <c r="B16" s="69" t="s">
        <v>15</v>
      </c>
      <c r="C16" s="91">
        <v>5</v>
      </c>
      <c r="D16" s="71">
        <v>2</v>
      </c>
    </row>
    <row r="17" spans="2:4" ht="30.95" customHeight="1">
      <c r="B17" s="69" t="s">
        <v>16</v>
      </c>
      <c r="C17" s="91">
        <v>0</v>
      </c>
      <c r="D17" s="71">
        <v>0</v>
      </c>
    </row>
    <row r="18" spans="2:4" ht="21">
      <c r="B18" s="85"/>
      <c r="C18" s="92"/>
      <c r="D18" s="93"/>
    </row>
    <row r="19" spans="2:4" ht="21">
      <c r="B19" s="244" t="s">
        <v>5</v>
      </c>
      <c r="C19" s="94">
        <f>C15+C16</f>
        <v>7</v>
      </c>
      <c r="D19" s="75">
        <f>D15+D16</f>
        <v>5</v>
      </c>
    </row>
    <row r="20" spans="2:4">
      <c r="B20" s="90"/>
      <c r="C20" s="90"/>
      <c r="D20" s="90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7"/>
  <sheetViews>
    <sheetView showGridLines="0" view="pageLayout" topLeftCell="A40" zoomScaleNormal="50" zoomScaleSheetLayoutView="75" workbookViewId="0">
      <selection activeCell="D30" sqref="D30"/>
    </sheetView>
  </sheetViews>
  <sheetFormatPr baseColWidth="10" defaultRowHeight="12.75"/>
  <cols>
    <col min="1" max="1" width="10.85546875" style="15" customWidth="1"/>
    <col min="2" max="2" width="21.85546875" style="15" customWidth="1"/>
    <col min="3" max="7" width="17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/>
    <row r="2" spans="1:10" ht="12.75" customHeight="1">
      <c r="B2" s="95"/>
      <c r="C2" s="95"/>
      <c r="D2" s="95"/>
      <c r="E2" s="95"/>
      <c r="F2" s="95"/>
      <c r="G2" s="95"/>
      <c r="H2" s="49"/>
      <c r="I2" s="48"/>
      <c r="J2" s="48"/>
    </row>
    <row r="3" spans="1:10" ht="18" customHeight="1">
      <c r="B3" s="95"/>
      <c r="C3" s="95"/>
      <c r="D3" s="95"/>
      <c r="E3" s="95"/>
      <c r="F3" s="95"/>
      <c r="G3" s="95"/>
      <c r="H3" s="49"/>
      <c r="I3" s="48"/>
      <c r="J3" s="48"/>
    </row>
    <row r="4" spans="1:10" ht="15.75" customHeight="1">
      <c r="A4" s="49"/>
      <c r="B4" s="95"/>
      <c r="C4" s="95"/>
      <c r="D4" s="95"/>
      <c r="E4" s="95"/>
      <c r="F4" s="95"/>
      <c r="G4" s="95"/>
      <c r="H4" s="49"/>
      <c r="I4" s="48"/>
      <c r="J4" s="48"/>
    </row>
    <row r="5" spans="1:10" ht="22.5" customHeight="1">
      <c r="A5" s="49"/>
      <c r="B5" s="49"/>
      <c r="C5" s="49"/>
      <c r="D5" s="49"/>
      <c r="E5" s="49"/>
      <c r="F5" s="49"/>
      <c r="G5" s="49"/>
      <c r="H5" s="49"/>
      <c r="I5" s="48"/>
      <c r="J5" s="48"/>
    </row>
    <row r="6" spans="1:10" ht="12.75" customHeight="1">
      <c r="A6" s="48"/>
      <c r="B6" s="48"/>
      <c r="C6" s="48"/>
      <c r="D6" s="48"/>
      <c r="E6" s="48"/>
      <c r="F6" s="48"/>
      <c r="G6" s="48"/>
      <c r="H6" s="48"/>
      <c r="I6" s="48"/>
      <c r="J6" s="48"/>
    </row>
    <row r="9" spans="1:10" ht="33" customHeight="1"/>
    <row r="10" spans="1:10" ht="23.25" customHeight="1"/>
    <row r="11" spans="1:10" ht="22.5" customHeight="1">
      <c r="H11" s="16"/>
    </row>
    <row r="12" spans="1:10" ht="30" customHeight="1" thickBot="1">
      <c r="B12" s="176" t="s">
        <v>59</v>
      </c>
      <c r="C12" s="96" t="s">
        <v>1</v>
      </c>
      <c r="D12" s="96" t="s">
        <v>2</v>
      </c>
      <c r="E12" s="96" t="s">
        <v>3</v>
      </c>
      <c r="F12" s="96" t="s">
        <v>33</v>
      </c>
      <c r="G12" s="177" t="s">
        <v>5</v>
      </c>
    </row>
    <row r="13" spans="1:10" ht="19.7" customHeight="1">
      <c r="B13" s="178" t="s">
        <v>60</v>
      </c>
      <c r="C13" s="97">
        <v>35</v>
      </c>
      <c r="D13" s="97">
        <v>1</v>
      </c>
      <c r="E13" s="97">
        <v>0</v>
      </c>
      <c r="F13" s="97">
        <v>1</v>
      </c>
      <c r="G13" s="179">
        <f t="shared" ref="G13:G28" si="0">SUM(C13:F13)</f>
        <v>37</v>
      </c>
    </row>
    <row r="14" spans="1:10" ht="19.7" customHeight="1">
      <c r="B14" s="180" t="s">
        <v>61</v>
      </c>
      <c r="C14" s="98">
        <v>69</v>
      </c>
      <c r="D14" s="98">
        <v>0</v>
      </c>
      <c r="E14" s="98">
        <v>2</v>
      </c>
      <c r="F14" s="98">
        <v>0</v>
      </c>
      <c r="G14" s="181">
        <f t="shared" si="0"/>
        <v>71</v>
      </c>
    </row>
    <row r="15" spans="1:10" ht="19.7" customHeight="1">
      <c r="B15" s="180" t="s">
        <v>62</v>
      </c>
      <c r="C15" s="98">
        <v>60</v>
      </c>
      <c r="D15" s="98">
        <v>0</v>
      </c>
      <c r="E15" s="98">
        <v>1</v>
      </c>
      <c r="F15" s="98">
        <v>0</v>
      </c>
      <c r="G15" s="181">
        <f t="shared" si="0"/>
        <v>61</v>
      </c>
    </row>
    <row r="16" spans="1:10" ht="19.7" customHeight="1">
      <c r="B16" s="180" t="s">
        <v>63</v>
      </c>
      <c r="C16" s="98">
        <v>65</v>
      </c>
      <c r="D16" s="98">
        <v>0</v>
      </c>
      <c r="E16" s="98">
        <v>0</v>
      </c>
      <c r="F16" s="98">
        <v>0</v>
      </c>
      <c r="G16" s="181">
        <f t="shared" si="0"/>
        <v>65</v>
      </c>
    </row>
    <row r="17" spans="2:7" ht="19.7" customHeight="1">
      <c r="B17" s="180" t="s">
        <v>64</v>
      </c>
      <c r="C17" s="98">
        <v>44</v>
      </c>
      <c r="D17" s="98">
        <v>0</v>
      </c>
      <c r="E17" s="98">
        <v>1</v>
      </c>
      <c r="F17" s="98">
        <v>0</v>
      </c>
      <c r="G17" s="181">
        <f t="shared" si="0"/>
        <v>45</v>
      </c>
    </row>
    <row r="18" spans="2:7" ht="19.7" customHeight="1">
      <c r="B18" s="180" t="s">
        <v>65</v>
      </c>
      <c r="C18" s="98">
        <v>62</v>
      </c>
      <c r="D18" s="98">
        <v>0</v>
      </c>
      <c r="E18" s="98">
        <v>0</v>
      </c>
      <c r="F18" s="98">
        <v>0</v>
      </c>
      <c r="G18" s="181">
        <f t="shared" si="0"/>
        <v>62</v>
      </c>
    </row>
    <row r="19" spans="2:7" ht="19.7" customHeight="1">
      <c r="B19" s="180" t="s">
        <v>66</v>
      </c>
      <c r="C19" s="98">
        <v>46</v>
      </c>
      <c r="D19" s="98">
        <v>0</v>
      </c>
      <c r="E19" s="98">
        <v>2</v>
      </c>
      <c r="F19" s="98">
        <v>0</v>
      </c>
      <c r="G19" s="181">
        <f t="shared" si="0"/>
        <v>48</v>
      </c>
    </row>
    <row r="20" spans="2:7" ht="19.7" customHeight="1">
      <c r="B20" s="180" t="s">
        <v>67</v>
      </c>
      <c r="C20" s="98">
        <v>49</v>
      </c>
      <c r="D20" s="98">
        <v>0</v>
      </c>
      <c r="E20" s="98">
        <v>0</v>
      </c>
      <c r="F20" s="98">
        <v>0</v>
      </c>
      <c r="G20" s="181">
        <f t="shared" si="0"/>
        <v>49</v>
      </c>
    </row>
    <row r="21" spans="2:7" ht="19.7" customHeight="1">
      <c r="B21" s="180" t="s">
        <v>68</v>
      </c>
      <c r="C21" s="98">
        <v>34</v>
      </c>
      <c r="D21" s="98">
        <v>0</v>
      </c>
      <c r="E21" s="98">
        <v>0</v>
      </c>
      <c r="F21" s="98">
        <v>0</v>
      </c>
      <c r="G21" s="182">
        <f t="shared" si="0"/>
        <v>34</v>
      </c>
    </row>
    <row r="22" spans="2:7" ht="19.7" customHeight="1">
      <c r="B22" s="180" t="s">
        <v>69</v>
      </c>
      <c r="C22" s="98">
        <v>17</v>
      </c>
      <c r="D22" s="98">
        <v>0</v>
      </c>
      <c r="E22" s="98">
        <v>0</v>
      </c>
      <c r="F22" s="98">
        <v>0</v>
      </c>
      <c r="G22" s="182">
        <f t="shared" si="0"/>
        <v>17</v>
      </c>
    </row>
    <row r="23" spans="2:7" ht="19.7" customHeight="1">
      <c r="B23" s="180" t="s">
        <v>70</v>
      </c>
      <c r="C23" s="98">
        <v>22</v>
      </c>
      <c r="D23" s="98">
        <v>1</v>
      </c>
      <c r="E23" s="98">
        <v>1</v>
      </c>
      <c r="F23" s="98">
        <v>0</v>
      </c>
      <c r="G23" s="182">
        <f t="shared" si="0"/>
        <v>24</v>
      </c>
    </row>
    <row r="24" spans="2:7" ht="19.7" customHeight="1">
      <c r="B24" s="180" t="s">
        <v>71</v>
      </c>
      <c r="C24" s="98">
        <v>8</v>
      </c>
      <c r="D24" s="98">
        <v>2</v>
      </c>
      <c r="E24" s="98">
        <v>0</v>
      </c>
      <c r="F24" s="98">
        <v>0</v>
      </c>
      <c r="G24" s="182">
        <f t="shared" si="0"/>
        <v>10</v>
      </c>
    </row>
    <row r="25" spans="2:7" ht="19.7" customHeight="1">
      <c r="B25" s="180" t="s">
        <v>72</v>
      </c>
      <c r="C25" s="98">
        <v>1</v>
      </c>
      <c r="D25" s="98">
        <v>0</v>
      </c>
      <c r="E25" s="98">
        <v>0</v>
      </c>
      <c r="F25" s="98">
        <v>0</v>
      </c>
      <c r="G25" s="182">
        <f t="shared" si="0"/>
        <v>1</v>
      </c>
    </row>
    <row r="26" spans="2:7" ht="19.7" customHeight="1">
      <c r="B26" s="180" t="s">
        <v>73</v>
      </c>
      <c r="C26" s="98">
        <v>0</v>
      </c>
      <c r="D26" s="98">
        <v>0</v>
      </c>
      <c r="E26" s="98">
        <v>0</v>
      </c>
      <c r="F26" s="98">
        <v>0</v>
      </c>
      <c r="G26" s="182">
        <f t="shared" si="0"/>
        <v>0</v>
      </c>
    </row>
    <row r="27" spans="2:7" ht="19.7" customHeight="1">
      <c r="B27" s="180" t="s">
        <v>74</v>
      </c>
      <c r="C27" s="98">
        <v>0</v>
      </c>
      <c r="D27" s="98">
        <v>0</v>
      </c>
      <c r="E27" s="98">
        <v>0</v>
      </c>
      <c r="F27" s="98">
        <v>0</v>
      </c>
      <c r="G27" s="182">
        <f t="shared" si="0"/>
        <v>0</v>
      </c>
    </row>
    <row r="28" spans="2:7" ht="19.7" customHeight="1">
      <c r="B28" s="180" t="s">
        <v>75</v>
      </c>
      <c r="C28" s="98">
        <v>0</v>
      </c>
      <c r="D28" s="98">
        <v>0</v>
      </c>
      <c r="E28" s="98">
        <v>0</v>
      </c>
      <c r="F28" s="98">
        <v>0</v>
      </c>
      <c r="G28" s="182">
        <f t="shared" si="0"/>
        <v>0</v>
      </c>
    </row>
    <row r="29" spans="2:7" ht="12" customHeight="1" thickBot="1">
      <c r="B29" s="99"/>
      <c r="C29" s="100"/>
      <c r="D29" s="100"/>
      <c r="E29" s="100"/>
      <c r="F29" s="100"/>
      <c r="G29" s="100"/>
    </row>
    <row r="30" spans="2:7" ht="30" customHeight="1" thickBot="1">
      <c r="B30" s="183" t="s">
        <v>118</v>
      </c>
      <c r="C30" s="245">
        <f>SUM(C13:C29)</f>
        <v>512</v>
      </c>
      <c r="D30" s="245">
        <f>SUM(D13:D29)</f>
        <v>4</v>
      </c>
      <c r="E30" s="245">
        <f>SUM(E13:E29)</f>
        <v>7</v>
      </c>
      <c r="F30" s="245">
        <f>SUM(F13:F29)</f>
        <v>1</v>
      </c>
      <c r="G30" s="246">
        <f>SUM(C30:F30)</f>
        <v>524</v>
      </c>
    </row>
    <row r="31" spans="2:7" ht="10.5" customHeight="1">
      <c r="B31" s="101"/>
      <c r="C31" s="102"/>
      <c r="D31" s="102"/>
      <c r="E31" s="102"/>
      <c r="F31" s="102"/>
      <c r="G31" s="102"/>
    </row>
    <row r="32" spans="2:7" ht="21.2" customHeight="1">
      <c r="B32" s="180" t="s">
        <v>76</v>
      </c>
      <c r="C32" s="98">
        <v>0</v>
      </c>
      <c r="D32" s="98">
        <v>0</v>
      </c>
      <c r="E32" s="98">
        <v>0</v>
      </c>
      <c r="F32" s="98">
        <v>0</v>
      </c>
      <c r="G32" s="182">
        <f>Tabla12[[#This Row],[CAIDA DE PERSONA]]+Tabla12[[#This Row],[VOLCADURAS]]+Tabla12[[#This Row],[ATROPELLOS]]+Tabla12[[#This Row],[CHOQUES]]</f>
        <v>0</v>
      </c>
    </row>
    <row r="33" spans="2:10" ht="21.2" customHeight="1">
      <c r="B33" s="180" t="s">
        <v>77</v>
      </c>
      <c r="C33" s="98">
        <v>0</v>
      </c>
      <c r="D33" s="98">
        <v>0</v>
      </c>
      <c r="E33" s="98">
        <v>0</v>
      </c>
      <c r="F33" s="98">
        <v>0</v>
      </c>
      <c r="G33" s="182">
        <f>Tabla12[[#This Row],[CAIDA DE PERSONA]]+Tabla12[[#This Row],[VOLCADURAS]]+Tabla12[[#This Row],[ATROPELLOS]]+Tabla12[[#This Row],[CHOQUES]]</f>
        <v>0</v>
      </c>
      <c r="J33" s="19"/>
    </row>
    <row r="34" spans="2:10" ht="21.2" customHeight="1">
      <c r="B34" s="180" t="s">
        <v>78</v>
      </c>
      <c r="C34" s="98">
        <v>0</v>
      </c>
      <c r="D34" s="98">
        <v>0</v>
      </c>
      <c r="E34" s="98">
        <v>0</v>
      </c>
      <c r="F34" s="98">
        <v>0</v>
      </c>
      <c r="G34" s="182">
        <f>Tabla12[[#This Row],[CAIDA DE PERSONA]]+Tabla12[[#This Row],[VOLCADURAS]]+Tabla12[[#This Row],[ATROPELLOS]]+Tabla12[[#This Row],[CHOQUES]]</f>
        <v>0</v>
      </c>
      <c r="J34" s="19"/>
    </row>
    <row r="35" spans="2:10" ht="21.2" customHeight="1">
      <c r="B35" s="180" t="s">
        <v>79</v>
      </c>
      <c r="C35" s="98">
        <v>2</v>
      </c>
      <c r="D35" s="98">
        <v>0</v>
      </c>
      <c r="E35" s="98">
        <v>0</v>
      </c>
      <c r="F35" s="98">
        <v>0</v>
      </c>
      <c r="G35" s="182">
        <f>Tabla12[[#This Row],[CAIDA DE PERSONA]]+Tabla12[[#This Row],[VOLCADURAS]]+Tabla12[[#This Row],[ATROPELLOS]]+Tabla12[[#This Row],[CHOQUES]]</f>
        <v>2</v>
      </c>
      <c r="J35" s="19"/>
    </row>
    <row r="36" spans="2:10" ht="17.25" customHeight="1" thickBot="1">
      <c r="B36" s="99"/>
      <c r="C36" s="100"/>
      <c r="D36" s="100"/>
      <c r="E36" s="100"/>
      <c r="F36" s="100"/>
      <c r="G36" s="100"/>
      <c r="J36" s="24"/>
    </row>
    <row r="37" spans="2:10" ht="29.25" customHeight="1" thickBot="1">
      <c r="B37" s="183" t="s">
        <v>80</v>
      </c>
      <c r="C37" s="245">
        <f>SUM(C32:C36)</f>
        <v>2</v>
      </c>
      <c r="D37" s="245">
        <f>SUM(D32:D36)</f>
        <v>0</v>
      </c>
      <c r="E37" s="245">
        <f>SUM(E32:E36)</f>
        <v>0</v>
      </c>
      <c r="F37" s="245">
        <f>SUM(F32:F36)</f>
        <v>0</v>
      </c>
      <c r="G37" s="246">
        <f>SUM(C37:F37)</f>
        <v>2</v>
      </c>
    </row>
    <row r="38" spans="2:10" ht="18.75" customHeight="1" thickBot="1">
      <c r="B38" s="184"/>
      <c r="C38" s="185"/>
      <c r="D38" s="185"/>
      <c r="E38" s="185"/>
      <c r="F38" s="185"/>
      <c r="G38" s="185"/>
    </row>
    <row r="39" spans="2:10" ht="25.5" customHeight="1">
      <c r="B39" s="186" t="s">
        <v>5</v>
      </c>
      <c r="C39" s="247">
        <f>C37+C30</f>
        <v>514</v>
      </c>
      <c r="D39" s="247">
        <f t="shared" ref="D39:G39" si="1">D37+D30</f>
        <v>4</v>
      </c>
      <c r="E39" s="247">
        <f t="shared" si="1"/>
        <v>7</v>
      </c>
      <c r="F39" s="247">
        <f t="shared" si="1"/>
        <v>1</v>
      </c>
      <c r="G39" s="248">
        <f t="shared" si="1"/>
        <v>526</v>
      </c>
    </row>
    <row r="40" spans="2:10" ht="18.75" customHeight="1">
      <c r="C40" s="20"/>
      <c r="D40" s="19"/>
      <c r="E40" s="19"/>
      <c r="F40" s="19"/>
      <c r="G40" s="19"/>
      <c r="H40" s="19"/>
    </row>
    <row r="41" spans="2:10" s="172" customFormat="1" ht="30.95" customHeight="1" thickBot="1">
      <c r="B41" s="335" t="s">
        <v>152</v>
      </c>
      <c r="C41" s="96" t="s">
        <v>1</v>
      </c>
      <c r="D41" s="96" t="s">
        <v>2</v>
      </c>
      <c r="E41" s="96" t="s">
        <v>3</v>
      </c>
      <c r="F41" s="96" t="s">
        <v>33</v>
      </c>
      <c r="G41" s="177" t="s">
        <v>5</v>
      </c>
    </row>
    <row r="42" spans="2:10" s="172" customFormat="1" ht="30.95" customHeight="1">
      <c r="B42" s="352" t="s">
        <v>171</v>
      </c>
      <c r="C42" s="353">
        <v>153</v>
      </c>
      <c r="D42" s="353">
        <v>1</v>
      </c>
      <c r="E42" s="353">
        <v>4</v>
      </c>
      <c r="F42" s="354">
        <v>0</v>
      </c>
      <c r="G42" s="357">
        <f t="shared" ref="G42" si="2">SUM(C42:F42)</f>
        <v>158</v>
      </c>
    </row>
    <row r="43" spans="2:10" s="172" customFormat="1" ht="30.95" customHeight="1">
      <c r="B43" s="352" t="s">
        <v>172</v>
      </c>
      <c r="C43" s="353">
        <v>336</v>
      </c>
      <c r="D43" s="353">
        <v>3</v>
      </c>
      <c r="E43" s="353">
        <v>7</v>
      </c>
      <c r="F43" s="354">
        <v>1</v>
      </c>
      <c r="G43" s="358">
        <f>SUM(C43:F43)</f>
        <v>347</v>
      </c>
    </row>
    <row r="44" spans="2:10" ht="30.95" customHeight="1">
      <c r="B44" s="355" t="s">
        <v>173</v>
      </c>
      <c r="C44" s="356">
        <v>4</v>
      </c>
      <c r="D44" s="356">
        <v>0</v>
      </c>
      <c r="E44" s="356">
        <v>0</v>
      </c>
      <c r="F44" s="320">
        <v>0</v>
      </c>
      <c r="G44" s="359">
        <f>SUM(C44:F44)</f>
        <v>4</v>
      </c>
    </row>
    <row r="45" spans="2:10" ht="30.95" customHeight="1"/>
    <row r="46" spans="2:10" ht="30.95" customHeight="1">
      <c r="C46" s="22"/>
      <c r="D46" s="389" t="s">
        <v>121</v>
      </c>
      <c r="E46" s="389"/>
      <c r="F46" s="389"/>
      <c r="G46" s="389"/>
      <c r="H46" s="22"/>
    </row>
    <row r="47" spans="2:10" ht="30.95" customHeight="1">
      <c r="C47" s="16"/>
      <c r="D47" s="389"/>
      <c r="E47" s="389"/>
      <c r="F47" s="389"/>
      <c r="G47" s="389"/>
      <c r="H47" s="16"/>
    </row>
    <row r="48" spans="2:10" ht="30.95" customHeight="1">
      <c r="C48" s="7"/>
      <c r="D48" s="7"/>
      <c r="E48" s="7"/>
      <c r="F48" s="7"/>
      <c r="G48" s="7"/>
      <c r="H48" s="7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0"/>
      <c r="D52" s="19"/>
      <c r="E52" s="19"/>
      <c r="F52" s="19"/>
      <c r="G52" s="19"/>
      <c r="H52" s="19"/>
    </row>
    <row r="53" spans="3:8" ht="30.95" customHeight="1">
      <c r="C53" s="20"/>
      <c r="D53" s="19"/>
      <c r="E53" s="19"/>
      <c r="F53" s="19"/>
      <c r="G53" s="19"/>
      <c r="H53" s="19"/>
    </row>
    <row r="54" spans="3:8" ht="30.95" customHeight="1">
      <c r="C54" s="23"/>
      <c r="D54" s="18"/>
      <c r="E54" s="18"/>
      <c r="F54" s="18"/>
      <c r="G54" s="18"/>
      <c r="H54" s="18"/>
    </row>
    <row r="55" spans="3:8" ht="30.95" customHeight="1">
      <c r="C55" s="20"/>
      <c r="D55" s="19"/>
      <c r="E55" s="19"/>
      <c r="F55" s="19"/>
      <c r="G55" s="19"/>
      <c r="H55" s="19"/>
    </row>
    <row r="56" spans="3:8" ht="30.95" customHeight="1">
      <c r="C56" s="20"/>
      <c r="D56" s="19"/>
      <c r="E56" s="19"/>
      <c r="F56" s="19"/>
      <c r="G56" s="19"/>
      <c r="H56" s="19"/>
    </row>
    <row r="57" spans="3:8" ht="30.95" customHeight="1">
      <c r="C57" s="21"/>
      <c r="D57" s="19"/>
      <c r="E57" s="19"/>
      <c r="F57" s="19"/>
      <c r="G57" s="19"/>
      <c r="H57" s="19"/>
    </row>
  </sheetData>
  <mergeCells count="1">
    <mergeCell ref="D46:G47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3"/>
  <sheetViews>
    <sheetView showGridLines="0" view="pageLayout" zoomScaleNormal="100" workbookViewId="0">
      <selection activeCell="D30" sqref="D30"/>
    </sheetView>
  </sheetViews>
  <sheetFormatPr baseColWidth="10" defaultRowHeight="12.75"/>
  <cols>
    <col min="1" max="1" width="22.5703125" style="15" customWidth="1"/>
    <col min="2" max="2" width="14.85546875" style="15" customWidth="1"/>
    <col min="3" max="3" width="18.85546875" style="15" customWidth="1"/>
    <col min="4" max="4" width="19.42578125" style="15" customWidth="1"/>
    <col min="5" max="5" width="19.140625" style="15" customWidth="1"/>
    <col min="6" max="6" width="15.5703125" style="15" customWidth="1"/>
    <col min="7" max="256" width="11.42578125" style="15"/>
    <col min="257" max="257" width="22.5703125" style="15" customWidth="1"/>
    <col min="258" max="258" width="14.7109375" style="15" customWidth="1"/>
    <col min="259" max="259" width="17.140625" style="15" customWidth="1"/>
    <col min="260" max="260" width="18.42578125" style="15" customWidth="1"/>
    <col min="261" max="261" width="15.42578125" style="15" customWidth="1"/>
    <col min="262" max="262" width="15.5703125" style="15" customWidth="1"/>
    <col min="263" max="512" width="11.42578125" style="15"/>
    <col min="513" max="513" width="22.5703125" style="15" customWidth="1"/>
    <col min="514" max="514" width="14.7109375" style="15" customWidth="1"/>
    <col min="515" max="515" width="17.140625" style="15" customWidth="1"/>
    <col min="516" max="516" width="18.42578125" style="15" customWidth="1"/>
    <col min="517" max="517" width="15.42578125" style="15" customWidth="1"/>
    <col min="518" max="518" width="15.5703125" style="15" customWidth="1"/>
    <col min="519" max="768" width="11.42578125" style="15"/>
    <col min="769" max="769" width="22.5703125" style="15" customWidth="1"/>
    <col min="770" max="770" width="14.7109375" style="15" customWidth="1"/>
    <col min="771" max="771" width="17.140625" style="15" customWidth="1"/>
    <col min="772" max="772" width="18.42578125" style="15" customWidth="1"/>
    <col min="773" max="773" width="15.42578125" style="15" customWidth="1"/>
    <col min="774" max="774" width="15.5703125" style="15" customWidth="1"/>
    <col min="775" max="1024" width="11.42578125" style="15"/>
    <col min="1025" max="1025" width="22.5703125" style="15" customWidth="1"/>
    <col min="1026" max="1026" width="14.7109375" style="15" customWidth="1"/>
    <col min="1027" max="1027" width="17.140625" style="15" customWidth="1"/>
    <col min="1028" max="1028" width="18.42578125" style="15" customWidth="1"/>
    <col min="1029" max="1029" width="15.42578125" style="15" customWidth="1"/>
    <col min="1030" max="1030" width="15.5703125" style="15" customWidth="1"/>
    <col min="1031" max="1280" width="11.42578125" style="15"/>
    <col min="1281" max="1281" width="22.5703125" style="15" customWidth="1"/>
    <col min="1282" max="1282" width="14.7109375" style="15" customWidth="1"/>
    <col min="1283" max="1283" width="17.140625" style="15" customWidth="1"/>
    <col min="1284" max="1284" width="18.42578125" style="15" customWidth="1"/>
    <col min="1285" max="1285" width="15.42578125" style="15" customWidth="1"/>
    <col min="1286" max="1286" width="15.5703125" style="15" customWidth="1"/>
    <col min="1287" max="1536" width="11.42578125" style="15"/>
    <col min="1537" max="1537" width="22.5703125" style="15" customWidth="1"/>
    <col min="1538" max="1538" width="14.7109375" style="15" customWidth="1"/>
    <col min="1539" max="1539" width="17.140625" style="15" customWidth="1"/>
    <col min="1540" max="1540" width="18.42578125" style="15" customWidth="1"/>
    <col min="1541" max="1541" width="15.42578125" style="15" customWidth="1"/>
    <col min="1542" max="1542" width="15.5703125" style="15" customWidth="1"/>
    <col min="1543" max="1792" width="11.42578125" style="15"/>
    <col min="1793" max="1793" width="22.5703125" style="15" customWidth="1"/>
    <col min="1794" max="1794" width="14.7109375" style="15" customWidth="1"/>
    <col min="1795" max="1795" width="17.140625" style="15" customWidth="1"/>
    <col min="1796" max="1796" width="18.42578125" style="15" customWidth="1"/>
    <col min="1797" max="1797" width="15.42578125" style="15" customWidth="1"/>
    <col min="1798" max="1798" width="15.5703125" style="15" customWidth="1"/>
    <col min="1799" max="2048" width="11.42578125" style="15"/>
    <col min="2049" max="2049" width="22.5703125" style="15" customWidth="1"/>
    <col min="2050" max="2050" width="14.7109375" style="15" customWidth="1"/>
    <col min="2051" max="2051" width="17.140625" style="15" customWidth="1"/>
    <col min="2052" max="2052" width="18.42578125" style="15" customWidth="1"/>
    <col min="2053" max="2053" width="15.42578125" style="15" customWidth="1"/>
    <col min="2054" max="2054" width="15.5703125" style="15" customWidth="1"/>
    <col min="2055" max="2304" width="11.42578125" style="15"/>
    <col min="2305" max="2305" width="22.5703125" style="15" customWidth="1"/>
    <col min="2306" max="2306" width="14.7109375" style="15" customWidth="1"/>
    <col min="2307" max="2307" width="17.140625" style="15" customWidth="1"/>
    <col min="2308" max="2308" width="18.42578125" style="15" customWidth="1"/>
    <col min="2309" max="2309" width="15.42578125" style="15" customWidth="1"/>
    <col min="2310" max="2310" width="15.5703125" style="15" customWidth="1"/>
    <col min="2311" max="2560" width="11.42578125" style="15"/>
    <col min="2561" max="2561" width="22.5703125" style="15" customWidth="1"/>
    <col min="2562" max="2562" width="14.7109375" style="15" customWidth="1"/>
    <col min="2563" max="2563" width="17.140625" style="15" customWidth="1"/>
    <col min="2564" max="2564" width="18.42578125" style="15" customWidth="1"/>
    <col min="2565" max="2565" width="15.42578125" style="15" customWidth="1"/>
    <col min="2566" max="2566" width="15.5703125" style="15" customWidth="1"/>
    <col min="2567" max="2816" width="11.42578125" style="15"/>
    <col min="2817" max="2817" width="22.5703125" style="15" customWidth="1"/>
    <col min="2818" max="2818" width="14.7109375" style="15" customWidth="1"/>
    <col min="2819" max="2819" width="17.140625" style="15" customWidth="1"/>
    <col min="2820" max="2820" width="18.42578125" style="15" customWidth="1"/>
    <col min="2821" max="2821" width="15.42578125" style="15" customWidth="1"/>
    <col min="2822" max="2822" width="15.5703125" style="15" customWidth="1"/>
    <col min="2823" max="3072" width="11.42578125" style="15"/>
    <col min="3073" max="3073" width="22.5703125" style="15" customWidth="1"/>
    <col min="3074" max="3074" width="14.7109375" style="15" customWidth="1"/>
    <col min="3075" max="3075" width="17.140625" style="15" customWidth="1"/>
    <col min="3076" max="3076" width="18.42578125" style="15" customWidth="1"/>
    <col min="3077" max="3077" width="15.42578125" style="15" customWidth="1"/>
    <col min="3078" max="3078" width="15.5703125" style="15" customWidth="1"/>
    <col min="3079" max="3328" width="11.42578125" style="15"/>
    <col min="3329" max="3329" width="22.5703125" style="15" customWidth="1"/>
    <col min="3330" max="3330" width="14.7109375" style="15" customWidth="1"/>
    <col min="3331" max="3331" width="17.140625" style="15" customWidth="1"/>
    <col min="3332" max="3332" width="18.42578125" style="15" customWidth="1"/>
    <col min="3333" max="3333" width="15.42578125" style="15" customWidth="1"/>
    <col min="3334" max="3334" width="15.5703125" style="15" customWidth="1"/>
    <col min="3335" max="3584" width="11.42578125" style="15"/>
    <col min="3585" max="3585" width="22.5703125" style="15" customWidth="1"/>
    <col min="3586" max="3586" width="14.7109375" style="15" customWidth="1"/>
    <col min="3587" max="3587" width="17.140625" style="15" customWidth="1"/>
    <col min="3588" max="3588" width="18.42578125" style="15" customWidth="1"/>
    <col min="3589" max="3589" width="15.42578125" style="15" customWidth="1"/>
    <col min="3590" max="3590" width="15.5703125" style="15" customWidth="1"/>
    <col min="3591" max="3840" width="11.42578125" style="15"/>
    <col min="3841" max="3841" width="22.5703125" style="15" customWidth="1"/>
    <col min="3842" max="3842" width="14.7109375" style="15" customWidth="1"/>
    <col min="3843" max="3843" width="17.140625" style="15" customWidth="1"/>
    <col min="3844" max="3844" width="18.42578125" style="15" customWidth="1"/>
    <col min="3845" max="3845" width="15.42578125" style="15" customWidth="1"/>
    <col min="3846" max="3846" width="15.5703125" style="15" customWidth="1"/>
    <col min="3847" max="4096" width="11.42578125" style="15"/>
    <col min="4097" max="4097" width="22.5703125" style="15" customWidth="1"/>
    <col min="4098" max="4098" width="14.7109375" style="15" customWidth="1"/>
    <col min="4099" max="4099" width="17.140625" style="15" customWidth="1"/>
    <col min="4100" max="4100" width="18.42578125" style="15" customWidth="1"/>
    <col min="4101" max="4101" width="15.42578125" style="15" customWidth="1"/>
    <col min="4102" max="4102" width="15.5703125" style="15" customWidth="1"/>
    <col min="4103" max="4352" width="11.42578125" style="15"/>
    <col min="4353" max="4353" width="22.5703125" style="15" customWidth="1"/>
    <col min="4354" max="4354" width="14.7109375" style="15" customWidth="1"/>
    <col min="4355" max="4355" width="17.140625" style="15" customWidth="1"/>
    <col min="4356" max="4356" width="18.42578125" style="15" customWidth="1"/>
    <col min="4357" max="4357" width="15.42578125" style="15" customWidth="1"/>
    <col min="4358" max="4358" width="15.5703125" style="15" customWidth="1"/>
    <col min="4359" max="4608" width="11.42578125" style="15"/>
    <col min="4609" max="4609" width="22.5703125" style="15" customWidth="1"/>
    <col min="4610" max="4610" width="14.7109375" style="15" customWidth="1"/>
    <col min="4611" max="4611" width="17.140625" style="15" customWidth="1"/>
    <col min="4612" max="4612" width="18.42578125" style="15" customWidth="1"/>
    <col min="4613" max="4613" width="15.42578125" style="15" customWidth="1"/>
    <col min="4614" max="4614" width="15.5703125" style="15" customWidth="1"/>
    <col min="4615" max="4864" width="11.42578125" style="15"/>
    <col min="4865" max="4865" width="22.5703125" style="15" customWidth="1"/>
    <col min="4866" max="4866" width="14.7109375" style="15" customWidth="1"/>
    <col min="4867" max="4867" width="17.140625" style="15" customWidth="1"/>
    <col min="4868" max="4868" width="18.42578125" style="15" customWidth="1"/>
    <col min="4869" max="4869" width="15.42578125" style="15" customWidth="1"/>
    <col min="4870" max="4870" width="15.5703125" style="15" customWidth="1"/>
    <col min="4871" max="5120" width="11.42578125" style="15"/>
    <col min="5121" max="5121" width="22.5703125" style="15" customWidth="1"/>
    <col min="5122" max="5122" width="14.7109375" style="15" customWidth="1"/>
    <col min="5123" max="5123" width="17.140625" style="15" customWidth="1"/>
    <col min="5124" max="5124" width="18.42578125" style="15" customWidth="1"/>
    <col min="5125" max="5125" width="15.42578125" style="15" customWidth="1"/>
    <col min="5126" max="5126" width="15.5703125" style="15" customWidth="1"/>
    <col min="5127" max="5376" width="11.42578125" style="15"/>
    <col min="5377" max="5377" width="22.5703125" style="15" customWidth="1"/>
    <col min="5378" max="5378" width="14.7109375" style="15" customWidth="1"/>
    <col min="5379" max="5379" width="17.140625" style="15" customWidth="1"/>
    <col min="5380" max="5380" width="18.42578125" style="15" customWidth="1"/>
    <col min="5381" max="5381" width="15.42578125" style="15" customWidth="1"/>
    <col min="5382" max="5382" width="15.5703125" style="15" customWidth="1"/>
    <col min="5383" max="5632" width="11.42578125" style="15"/>
    <col min="5633" max="5633" width="22.5703125" style="15" customWidth="1"/>
    <col min="5634" max="5634" width="14.7109375" style="15" customWidth="1"/>
    <col min="5635" max="5635" width="17.140625" style="15" customWidth="1"/>
    <col min="5636" max="5636" width="18.42578125" style="15" customWidth="1"/>
    <col min="5637" max="5637" width="15.42578125" style="15" customWidth="1"/>
    <col min="5638" max="5638" width="15.5703125" style="15" customWidth="1"/>
    <col min="5639" max="5888" width="11.42578125" style="15"/>
    <col min="5889" max="5889" width="22.5703125" style="15" customWidth="1"/>
    <col min="5890" max="5890" width="14.7109375" style="15" customWidth="1"/>
    <col min="5891" max="5891" width="17.140625" style="15" customWidth="1"/>
    <col min="5892" max="5892" width="18.42578125" style="15" customWidth="1"/>
    <col min="5893" max="5893" width="15.42578125" style="15" customWidth="1"/>
    <col min="5894" max="5894" width="15.5703125" style="15" customWidth="1"/>
    <col min="5895" max="6144" width="11.42578125" style="15"/>
    <col min="6145" max="6145" width="22.5703125" style="15" customWidth="1"/>
    <col min="6146" max="6146" width="14.7109375" style="15" customWidth="1"/>
    <col min="6147" max="6147" width="17.140625" style="15" customWidth="1"/>
    <col min="6148" max="6148" width="18.42578125" style="15" customWidth="1"/>
    <col min="6149" max="6149" width="15.42578125" style="15" customWidth="1"/>
    <col min="6150" max="6150" width="15.5703125" style="15" customWidth="1"/>
    <col min="6151" max="6400" width="11.42578125" style="15"/>
    <col min="6401" max="6401" width="22.5703125" style="15" customWidth="1"/>
    <col min="6402" max="6402" width="14.7109375" style="15" customWidth="1"/>
    <col min="6403" max="6403" width="17.140625" style="15" customWidth="1"/>
    <col min="6404" max="6404" width="18.42578125" style="15" customWidth="1"/>
    <col min="6405" max="6405" width="15.42578125" style="15" customWidth="1"/>
    <col min="6406" max="6406" width="15.5703125" style="15" customWidth="1"/>
    <col min="6407" max="6656" width="11.42578125" style="15"/>
    <col min="6657" max="6657" width="22.5703125" style="15" customWidth="1"/>
    <col min="6658" max="6658" width="14.7109375" style="15" customWidth="1"/>
    <col min="6659" max="6659" width="17.140625" style="15" customWidth="1"/>
    <col min="6660" max="6660" width="18.42578125" style="15" customWidth="1"/>
    <col min="6661" max="6661" width="15.42578125" style="15" customWidth="1"/>
    <col min="6662" max="6662" width="15.5703125" style="15" customWidth="1"/>
    <col min="6663" max="6912" width="11.42578125" style="15"/>
    <col min="6913" max="6913" width="22.5703125" style="15" customWidth="1"/>
    <col min="6914" max="6914" width="14.7109375" style="15" customWidth="1"/>
    <col min="6915" max="6915" width="17.140625" style="15" customWidth="1"/>
    <col min="6916" max="6916" width="18.42578125" style="15" customWidth="1"/>
    <col min="6917" max="6917" width="15.42578125" style="15" customWidth="1"/>
    <col min="6918" max="6918" width="15.5703125" style="15" customWidth="1"/>
    <col min="6919" max="7168" width="11.42578125" style="15"/>
    <col min="7169" max="7169" width="22.5703125" style="15" customWidth="1"/>
    <col min="7170" max="7170" width="14.7109375" style="15" customWidth="1"/>
    <col min="7171" max="7171" width="17.140625" style="15" customWidth="1"/>
    <col min="7172" max="7172" width="18.42578125" style="15" customWidth="1"/>
    <col min="7173" max="7173" width="15.42578125" style="15" customWidth="1"/>
    <col min="7174" max="7174" width="15.5703125" style="15" customWidth="1"/>
    <col min="7175" max="7424" width="11.42578125" style="15"/>
    <col min="7425" max="7425" width="22.5703125" style="15" customWidth="1"/>
    <col min="7426" max="7426" width="14.7109375" style="15" customWidth="1"/>
    <col min="7427" max="7427" width="17.140625" style="15" customWidth="1"/>
    <col min="7428" max="7428" width="18.42578125" style="15" customWidth="1"/>
    <col min="7429" max="7429" width="15.42578125" style="15" customWidth="1"/>
    <col min="7430" max="7430" width="15.5703125" style="15" customWidth="1"/>
    <col min="7431" max="7680" width="11.42578125" style="15"/>
    <col min="7681" max="7681" width="22.5703125" style="15" customWidth="1"/>
    <col min="7682" max="7682" width="14.7109375" style="15" customWidth="1"/>
    <col min="7683" max="7683" width="17.140625" style="15" customWidth="1"/>
    <col min="7684" max="7684" width="18.42578125" style="15" customWidth="1"/>
    <col min="7685" max="7685" width="15.42578125" style="15" customWidth="1"/>
    <col min="7686" max="7686" width="15.5703125" style="15" customWidth="1"/>
    <col min="7687" max="7936" width="11.42578125" style="15"/>
    <col min="7937" max="7937" width="22.5703125" style="15" customWidth="1"/>
    <col min="7938" max="7938" width="14.7109375" style="15" customWidth="1"/>
    <col min="7939" max="7939" width="17.140625" style="15" customWidth="1"/>
    <col min="7940" max="7940" width="18.42578125" style="15" customWidth="1"/>
    <col min="7941" max="7941" width="15.42578125" style="15" customWidth="1"/>
    <col min="7942" max="7942" width="15.5703125" style="15" customWidth="1"/>
    <col min="7943" max="8192" width="11.42578125" style="15"/>
    <col min="8193" max="8193" width="22.5703125" style="15" customWidth="1"/>
    <col min="8194" max="8194" width="14.7109375" style="15" customWidth="1"/>
    <col min="8195" max="8195" width="17.140625" style="15" customWidth="1"/>
    <col min="8196" max="8196" width="18.42578125" style="15" customWidth="1"/>
    <col min="8197" max="8197" width="15.42578125" style="15" customWidth="1"/>
    <col min="8198" max="8198" width="15.5703125" style="15" customWidth="1"/>
    <col min="8199" max="8448" width="11.42578125" style="15"/>
    <col min="8449" max="8449" width="22.5703125" style="15" customWidth="1"/>
    <col min="8450" max="8450" width="14.7109375" style="15" customWidth="1"/>
    <col min="8451" max="8451" width="17.140625" style="15" customWidth="1"/>
    <col min="8452" max="8452" width="18.42578125" style="15" customWidth="1"/>
    <col min="8453" max="8453" width="15.42578125" style="15" customWidth="1"/>
    <col min="8454" max="8454" width="15.5703125" style="15" customWidth="1"/>
    <col min="8455" max="8704" width="11.42578125" style="15"/>
    <col min="8705" max="8705" width="22.5703125" style="15" customWidth="1"/>
    <col min="8706" max="8706" width="14.7109375" style="15" customWidth="1"/>
    <col min="8707" max="8707" width="17.140625" style="15" customWidth="1"/>
    <col min="8708" max="8708" width="18.42578125" style="15" customWidth="1"/>
    <col min="8709" max="8709" width="15.42578125" style="15" customWidth="1"/>
    <col min="8710" max="8710" width="15.5703125" style="15" customWidth="1"/>
    <col min="8711" max="8960" width="11.42578125" style="15"/>
    <col min="8961" max="8961" width="22.5703125" style="15" customWidth="1"/>
    <col min="8962" max="8962" width="14.7109375" style="15" customWidth="1"/>
    <col min="8963" max="8963" width="17.140625" style="15" customWidth="1"/>
    <col min="8964" max="8964" width="18.42578125" style="15" customWidth="1"/>
    <col min="8965" max="8965" width="15.42578125" style="15" customWidth="1"/>
    <col min="8966" max="8966" width="15.5703125" style="15" customWidth="1"/>
    <col min="8967" max="9216" width="11.42578125" style="15"/>
    <col min="9217" max="9217" width="22.5703125" style="15" customWidth="1"/>
    <col min="9218" max="9218" width="14.7109375" style="15" customWidth="1"/>
    <col min="9219" max="9219" width="17.140625" style="15" customWidth="1"/>
    <col min="9220" max="9220" width="18.42578125" style="15" customWidth="1"/>
    <col min="9221" max="9221" width="15.42578125" style="15" customWidth="1"/>
    <col min="9222" max="9222" width="15.5703125" style="15" customWidth="1"/>
    <col min="9223" max="9472" width="11.42578125" style="15"/>
    <col min="9473" max="9473" width="22.5703125" style="15" customWidth="1"/>
    <col min="9474" max="9474" width="14.7109375" style="15" customWidth="1"/>
    <col min="9475" max="9475" width="17.140625" style="15" customWidth="1"/>
    <col min="9476" max="9476" width="18.42578125" style="15" customWidth="1"/>
    <col min="9477" max="9477" width="15.42578125" style="15" customWidth="1"/>
    <col min="9478" max="9478" width="15.5703125" style="15" customWidth="1"/>
    <col min="9479" max="9728" width="11.42578125" style="15"/>
    <col min="9729" max="9729" width="22.5703125" style="15" customWidth="1"/>
    <col min="9730" max="9730" width="14.7109375" style="15" customWidth="1"/>
    <col min="9731" max="9731" width="17.140625" style="15" customWidth="1"/>
    <col min="9732" max="9732" width="18.42578125" style="15" customWidth="1"/>
    <col min="9733" max="9733" width="15.42578125" style="15" customWidth="1"/>
    <col min="9734" max="9734" width="15.5703125" style="15" customWidth="1"/>
    <col min="9735" max="9984" width="11.42578125" style="15"/>
    <col min="9985" max="9985" width="22.5703125" style="15" customWidth="1"/>
    <col min="9986" max="9986" width="14.7109375" style="15" customWidth="1"/>
    <col min="9987" max="9987" width="17.140625" style="15" customWidth="1"/>
    <col min="9988" max="9988" width="18.42578125" style="15" customWidth="1"/>
    <col min="9989" max="9989" width="15.42578125" style="15" customWidth="1"/>
    <col min="9990" max="9990" width="15.5703125" style="15" customWidth="1"/>
    <col min="9991" max="10240" width="11.42578125" style="15"/>
    <col min="10241" max="10241" width="22.5703125" style="15" customWidth="1"/>
    <col min="10242" max="10242" width="14.7109375" style="15" customWidth="1"/>
    <col min="10243" max="10243" width="17.140625" style="15" customWidth="1"/>
    <col min="10244" max="10244" width="18.42578125" style="15" customWidth="1"/>
    <col min="10245" max="10245" width="15.42578125" style="15" customWidth="1"/>
    <col min="10246" max="10246" width="15.5703125" style="15" customWidth="1"/>
    <col min="10247" max="10496" width="11.42578125" style="15"/>
    <col min="10497" max="10497" width="22.5703125" style="15" customWidth="1"/>
    <col min="10498" max="10498" width="14.7109375" style="15" customWidth="1"/>
    <col min="10499" max="10499" width="17.140625" style="15" customWidth="1"/>
    <col min="10500" max="10500" width="18.42578125" style="15" customWidth="1"/>
    <col min="10501" max="10501" width="15.42578125" style="15" customWidth="1"/>
    <col min="10502" max="10502" width="15.5703125" style="15" customWidth="1"/>
    <col min="10503" max="10752" width="11.42578125" style="15"/>
    <col min="10753" max="10753" width="22.5703125" style="15" customWidth="1"/>
    <col min="10754" max="10754" width="14.7109375" style="15" customWidth="1"/>
    <col min="10755" max="10755" width="17.140625" style="15" customWidth="1"/>
    <col min="10756" max="10756" width="18.42578125" style="15" customWidth="1"/>
    <col min="10757" max="10757" width="15.42578125" style="15" customWidth="1"/>
    <col min="10758" max="10758" width="15.5703125" style="15" customWidth="1"/>
    <col min="10759" max="11008" width="11.42578125" style="15"/>
    <col min="11009" max="11009" width="22.5703125" style="15" customWidth="1"/>
    <col min="11010" max="11010" width="14.7109375" style="15" customWidth="1"/>
    <col min="11011" max="11011" width="17.140625" style="15" customWidth="1"/>
    <col min="11012" max="11012" width="18.42578125" style="15" customWidth="1"/>
    <col min="11013" max="11013" width="15.42578125" style="15" customWidth="1"/>
    <col min="11014" max="11014" width="15.5703125" style="15" customWidth="1"/>
    <col min="11015" max="11264" width="11.42578125" style="15"/>
    <col min="11265" max="11265" width="22.5703125" style="15" customWidth="1"/>
    <col min="11266" max="11266" width="14.7109375" style="15" customWidth="1"/>
    <col min="11267" max="11267" width="17.140625" style="15" customWidth="1"/>
    <col min="11268" max="11268" width="18.42578125" style="15" customWidth="1"/>
    <col min="11269" max="11269" width="15.42578125" style="15" customWidth="1"/>
    <col min="11270" max="11270" width="15.5703125" style="15" customWidth="1"/>
    <col min="11271" max="11520" width="11.42578125" style="15"/>
    <col min="11521" max="11521" width="22.5703125" style="15" customWidth="1"/>
    <col min="11522" max="11522" width="14.7109375" style="15" customWidth="1"/>
    <col min="11523" max="11523" width="17.140625" style="15" customWidth="1"/>
    <col min="11524" max="11524" width="18.42578125" style="15" customWidth="1"/>
    <col min="11525" max="11525" width="15.42578125" style="15" customWidth="1"/>
    <col min="11526" max="11526" width="15.5703125" style="15" customWidth="1"/>
    <col min="11527" max="11776" width="11.42578125" style="15"/>
    <col min="11777" max="11777" width="22.5703125" style="15" customWidth="1"/>
    <col min="11778" max="11778" width="14.7109375" style="15" customWidth="1"/>
    <col min="11779" max="11779" width="17.140625" style="15" customWidth="1"/>
    <col min="11780" max="11780" width="18.42578125" style="15" customWidth="1"/>
    <col min="11781" max="11781" width="15.42578125" style="15" customWidth="1"/>
    <col min="11782" max="11782" width="15.5703125" style="15" customWidth="1"/>
    <col min="11783" max="12032" width="11.42578125" style="15"/>
    <col min="12033" max="12033" width="22.5703125" style="15" customWidth="1"/>
    <col min="12034" max="12034" width="14.7109375" style="15" customWidth="1"/>
    <col min="12035" max="12035" width="17.140625" style="15" customWidth="1"/>
    <col min="12036" max="12036" width="18.42578125" style="15" customWidth="1"/>
    <col min="12037" max="12037" width="15.42578125" style="15" customWidth="1"/>
    <col min="12038" max="12038" width="15.5703125" style="15" customWidth="1"/>
    <col min="12039" max="12288" width="11.42578125" style="15"/>
    <col min="12289" max="12289" width="22.5703125" style="15" customWidth="1"/>
    <col min="12290" max="12290" width="14.7109375" style="15" customWidth="1"/>
    <col min="12291" max="12291" width="17.140625" style="15" customWidth="1"/>
    <col min="12292" max="12292" width="18.42578125" style="15" customWidth="1"/>
    <col min="12293" max="12293" width="15.42578125" style="15" customWidth="1"/>
    <col min="12294" max="12294" width="15.5703125" style="15" customWidth="1"/>
    <col min="12295" max="12544" width="11.42578125" style="15"/>
    <col min="12545" max="12545" width="22.5703125" style="15" customWidth="1"/>
    <col min="12546" max="12546" width="14.7109375" style="15" customWidth="1"/>
    <col min="12547" max="12547" width="17.140625" style="15" customWidth="1"/>
    <col min="12548" max="12548" width="18.42578125" style="15" customWidth="1"/>
    <col min="12549" max="12549" width="15.42578125" style="15" customWidth="1"/>
    <col min="12550" max="12550" width="15.5703125" style="15" customWidth="1"/>
    <col min="12551" max="12800" width="11.42578125" style="15"/>
    <col min="12801" max="12801" width="22.5703125" style="15" customWidth="1"/>
    <col min="12802" max="12802" width="14.7109375" style="15" customWidth="1"/>
    <col min="12803" max="12803" width="17.140625" style="15" customWidth="1"/>
    <col min="12804" max="12804" width="18.42578125" style="15" customWidth="1"/>
    <col min="12805" max="12805" width="15.42578125" style="15" customWidth="1"/>
    <col min="12806" max="12806" width="15.5703125" style="15" customWidth="1"/>
    <col min="12807" max="13056" width="11.42578125" style="15"/>
    <col min="13057" max="13057" width="22.5703125" style="15" customWidth="1"/>
    <col min="13058" max="13058" width="14.7109375" style="15" customWidth="1"/>
    <col min="13059" max="13059" width="17.140625" style="15" customWidth="1"/>
    <col min="13060" max="13060" width="18.42578125" style="15" customWidth="1"/>
    <col min="13061" max="13061" width="15.42578125" style="15" customWidth="1"/>
    <col min="13062" max="13062" width="15.5703125" style="15" customWidth="1"/>
    <col min="13063" max="13312" width="11.42578125" style="15"/>
    <col min="13313" max="13313" width="22.5703125" style="15" customWidth="1"/>
    <col min="13314" max="13314" width="14.7109375" style="15" customWidth="1"/>
    <col min="13315" max="13315" width="17.140625" style="15" customWidth="1"/>
    <col min="13316" max="13316" width="18.42578125" style="15" customWidth="1"/>
    <col min="13317" max="13317" width="15.42578125" style="15" customWidth="1"/>
    <col min="13318" max="13318" width="15.5703125" style="15" customWidth="1"/>
    <col min="13319" max="13568" width="11.42578125" style="15"/>
    <col min="13569" max="13569" width="22.5703125" style="15" customWidth="1"/>
    <col min="13570" max="13570" width="14.7109375" style="15" customWidth="1"/>
    <col min="13571" max="13571" width="17.140625" style="15" customWidth="1"/>
    <col min="13572" max="13572" width="18.42578125" style="15" customWidth="1"/>
    <col min="13573" max="13573" width="15.42578125" style="15" customWidth="1"/>
    <col min="13574" max="13574" width="15.5703125" style="15" customWidth="1"/>
    <col min="13575" max="13824" width="11.42578125" style="15"/>
    <col min="13825" max="13825" width="22.5703125" style="15" customWidth="1"/>
    <col min="13826" max="13826" width="14.7109375" style="15" customWidth="1"/>
    <col min="13827" max="13827" width="17.140625" style="15" customWidth="1"/>
    <col min="13828" max="13828" width="18.42578125" style="15" customWidth="1"/>
    <col min="13829" max="13829" width="15.42578125" style="15" customWidth="1"/>
    <col min="13830" max="13830" width="15.5703125" style="15" customWidth="1"/>
    <col min="13831" max="14080" width="11.42578125" style="15"/>
    <col min="14081" max="14081" width="22.5703125" style="15" customWidth="1"/>
    <col min="14082" max="14082" width="14.7109375" style="15" customWidth="1"/>
    <col min="14083" max="14083" width="17.140625" style="15" customWidth="1"/>
    <col min="14084" max="14084" width="18.42578125" style="15" customWidth="1"/>
    <col min="14085" max="14085" width="15.42578125" style="15" customWidth="1"/>
    <col min="14086" max="14086" width="15.5703125" style="15" customWidth="1"/>
    <col min="14087" max="14336" width="11.42578125" style="15"/>
    <col min="14337" max="14337" width="22.5703125" style="15" customWidth="1"/>
    <col min="14338" max="14338" width="14.7109375" style="15" customWidth="1"/>
    <col min="14339" max="14339" width="17.140625" style="15" customWidth="1"/>
    <col min="14340" max="14340" width="18.42578125" style="15" customWidth="1"/>
    <col min="14341" max="14341" width="15.42578125" style="15" customWidth="1"/>
    <col min="14342" max="14342" width="15.5703125" style="15" customWidth="1"/>
    <col min="14343" max="14592" width="11.42578125" style="15"/>
    <col min="14593" max="14593" width="22.5703125" style="15" customWidth="1"/>
    <col min="14594" max="14594" width="14.7109375" style="15" customWidth="1"/>
    <col min="14595" max="14595" width="17.140625" style="15" customWidth="1"/>
    <col min="14596" max="14596" width="18.42578125" style="15" customWidth="1"/>
    <col min="14597" max="14597" width="15.42578125" style="15" customWidth="1"/>
    <col min="14598" max="14598" width="15.5703125" style="15" customWidth="1"/>
    <col min="14599" max="14848" width="11.42578125" style="15"/>
    <col min="14849" max="14849" width="22.5703125" style="15" customWidth="1"/>
    <col min="14850" max="14850" width="14.7109375" style="15" customWidth="1"/>
    <col min="14851" max="14851" width="17.140625" style="15" customWidth="1"/>
    <col min="14852" max="14852" width="18.42578125" style="15" customWidth="1"/>
    <col min="14853" max="14853" width="15.42578125" style="15" customWidth="1"/>
    <col min="14854" max="14854" width="15.5703125" style="15" customWidth="1"/>
    <col min="14855" max="15104" width="11.42578125" style="15"/>
    <col min="15105" max="15105" width="22.5703125" style="15" customWidth="1"/>
    <col min="15106" max="15106" width="14.7109375" style="15" customWidth="1"/>
    <col min="15107" max="15107" width="17.140625" style="15" customWidth="1"/>
    <col min="15108" max="15108" width="18.42578125" style="15" customWidth="1"/>
    <col min="15109" max="15109" width="15.42578125" style="15" customWidth="1"/>
    <col min="15110" max="15110" width="15.5703125" style="15" customWidth="1"/>
    <col min="15111" max="15360" width="11.42578125" style="15"/>
    <col min="15361" max="15361" width="22.5703125" style="15" customWidth="1"/>
    <col min="15362" max="15362" width="14.7109375" style="15" customWidth="1"/>
    <col min="15363" max="15363" width="17.140625" style="15" customWidth="1"/>
    <col min="15364" max="15364" width="18.42578125" style="15" customWidth="1"/>
    <col min="15365" max="15365" width="15.42578125" style="15" customWidth="1"/>
    <col min="15366" max="15366" width="15.5703125" style="15" customWidth="1"/>
    <col min="15367" max="15616" width="11.42578125" style="15"/>
    <col min="15617" max="15617" width="22.5703125" style="15" customWidth="1"/>
    <col min="15618" max="15618" width="14.7109375" style="15" customWidth="1"/>
    <col min="15619" max="15619" width="17.140625" style="15" customWidth="1"/>
    <col min="15620" max="15620" width="18.42578125" style="15" customWidth="1"/>
    <col min="15621" max="15621" width="15.42578125" style="15" customWidth="1"/>
    <col min="15622" max="15622" width="15.5703125" style="15" customWidth="1"/>
    <col min="15623" max="15872" width="11.42578125" style="15"/>
    <col min="15873" max="15873" width="22.5703125" style="15" customWidth="1"/>
    <col min="15874" max="15874" width="14.7109375" style="15" customWidth="1"/>
    <col min="15875" max="15875" width="17.140625" style="15" customWidth="1"/>
    <col min="15876" max="15876" width="18.42578125" style="15" customWidth="1"/>
    <col min="15877" max="15877" width="15.42578125" style="15" customWidth="1"/>
    <col min="15878" max="15878" width="15.5703125" style="15" customWidth="1"/>
    <col min="15879" max="16128" width="11.42578125" style="15"/>
    <col min="16129" max="16129" width="22.5703125" style="15" customWidth="1"/>
    <col min="16130" max="16130" width="14.7109375" style="15" customWidth="1"/>
    <col min="16131" max="16131" width="17.140625" style="15" customWidth="1"/>
    <col min="16132" max="16132" width="18.42578125" style="15" customWidth="1"/>
    <col min="16133" max="16133" width="15.42578125" style="15" customWidth="1"/>
    <col min="16134" max="16134" width="15.5703125" style="15" customWidth="1"/>
    <col min="16135" max="16384" width="11.42578125" style="15"/>
  </cols>
  <sheetData>
    <row r="1" spans="1:6" ht="18" customHeight="1"/>
    <row r="2" spans="1:6" ht="12.75" customHeight="1">
      <c r="A2" s="48"/>
      <c r="B2" s="48"/>
      <c r="C2" s="48"/>
      <c r="D2" s="48"/>
      <c r="E2" s="48"/>
      <c r="F2" s="49"/>
    </row>
    <row r="3" spans="1:6" ht="12.75" customHeight="1">
      <c r="A3" s="48"/>
      <c r="B3" s="48"/>
      <c r="C3" s="48"/>
      <c r="D3" s="48"/>
      <c r="E3" s="48"/>
      <c r="F3" s="49"/>
    </row>
    <row r="4" spans="1:6" ht="7.5" customHeight="1">
      <c r="A4" s="48"/>
      <c r="B4" s="48"/>
      <c r="C4" s="48"/>
      <c r="D4" s="48"/>
      <c r="E4" s="48"/>
      <c r="F4" s="49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16"/>
      <c r="B10" s="16"/>
      <c r="C10" s="16"/>
      <c r="D10" s="16"/>
      <c r="E10" s="16"/>
      <c r="F10" s="16"/>
    </row>
    <row r="11" spans="1:6" ht="19.7" customHeight="1"/>
    <row r="12" spans="1:6" ht="19.7" customHeight="1"/>
    <row r="13" spans="1:6" ht="19.7" customHeight="1">
      <c r="A13" s="119"/>
      <c r="B13" s="119"/>
      <c r="C13" s="119"/>
      <c r="D13" s="119"/>
      <c r="E13" s="119"/>
      <c r="F13" s="119"/>
    </row>
    <row r="14" spans="1:6" ht="33" customHeight="1">
      <c r="A14" s="196" t="s">
        <v>32</v>
      </c>
      <c r="B14" s="196" t="s">
        <v>1</v>
      </c>
      <c r="C14" s="196" t="s">
        <v>2</v>
      </c>
      <c r="D14" s="196" t="s">
        <v>3</v>
      </c>
      <c r="E14" s="196" t="s">
        <v>33</v>
      </c>
      <c r="F14" s="197" t="s">
        <v>17</v>
      </c>
    </row>
    <row r="15" spans="1:6" ht="19.7" customHeight="1">
      <c r="A15" s="188" t="s">
        <v>34</v>
      </c>
      <c r="B15" s="193">
        <v>6</v>
      </c>
      <c r="C15" s="193">
        <v>0</v>
      </c>
      <c r="D15" s="193">
        <v>0</v>
      </c>
      <c r="E15" s="193">
        <v>0</v>
      </c>
      <c r="F15" s="189">
        <f t="shared" ref="F15:F38" si="0">SUM(B15:E15)</f>
        <v>6</v>
      </c>
    </row>
    <row r="16" spans="1:6" ht="19.7" customHeight="1">
      <c r="A16" s="188" t="s">
        <v>35</v>
      </c>
      <c r="B16" s="193">
        <v>6</v>
      </c>
      <c r="C16" s="193">
        <v>0</v>
      </c>
      <c r="D16" s="193">
        <v>0</v>
      </c>
      <c r="E16" s="193">
        <v>0</v>
      </c>
      <c r="F16" s="189">
        <f t="shared" si="0"/>
        <v>6</v>
      </c>
    </row>
    <row r="17" spans="1:6" ht="19.7" customHeight="1">
      <c r="A17" s="188" t="s">
        <v>36</v>
      </c>
      <c r="B17" s="193">
        <v>4</v>
      </c>
      <c r="C17" s="193">
        <v>0</v>
      </c>
      <c r="D17" s="193">
        <v>0</v>
      </c>
      <c r="E17" s="193">
        <v>0</v>
      </c>
      <c r="F17" s="189">
        <f t="shared" si="0"/>
        <v>4</v>
      </c>
    </row>
    <row r="18" spans="1:6" ht="19.7" customHeight="1">
      <c r="A18" s="188" t="s">
        <v>37</v>
      </c>
      <c r="B18" s="193">
        <v>2</v>
      </c>
      <c r="C18" s="193">
        <v>0</v>
      </c>
      <c r="D18" s="193">
        <v>0</v>
      </c>
      <c r="E18" s="193">
        <v>0</v>
      </c>
      <c r="F18" s="189">
        <f t="shared" si="0"/>
        <v>2</v>
      </c>
    </row>
    <row r="19" spans="1:6" ht="19.7" customHeight="1">
      <c r="A19" s="188" t="s">
        <v>38</v>
      </c>
      <c r="B19" s="193">
        <v>1</v>
      </c>
      <c r="C19" s="193">
        <v>0</v>
      </c>
      <c r="D19" s="193">
        <v>0</v>
      </c>
      <c r="E19" s="193">
        <v>0</v>
      </c>
      <c r="F19" s="189">
        <f t="shared" si="0"/>
        <v>1</v>
      </c>
    </row>
    <row r="20" spans="1:6" ht="19.7" customHeight="1">
      <c r="A20" s="188" t="s">
        <v>39</v>
      </c>
      <c r="B20" s="193">
        <v>2</v>
      </c>
      <c r="C20" s="193">
        <v>0</v>
      </c>
      <c r="D20" s="193">
        <v>0</v>
      </c>
      <c r="E20" s="193">
        <v>0</v>
      </c>
      <c r="F20" s="189">
        <f t="shared" si="0"/>
        <v>2</v>
      </c>
    </row>
    <row r="21" spans="1:6" ht="19.7" customHeight="1">
      <c r="A21" s="188" t="s">
        <v>40</v>
      </c>
      <c r="B21" s="193">
        <v>4</v>
      </c>
      <c r="C21" s="193">
        <v>0</v>
      </c>
      <c r="D21" s="193">
        <v>0</v>
      </c>
      <c r="E21" s="193">
        <v>0</v>
      </c>
      <c r="F21" s="189">
        <f t="shared" si="0"/>
        <v>4</v>
      </c>
    </row>
    <row r="22" spans="1:6" ht="19.7" customHeight="1">
      <c r="A22" s="188" t="s">
        <v>41</v>
      </c>
      <c r="B22" s="193">
        <v>6</v>
      </c>
      <c r="C22" s="193">
        <v>0</v>
      </c>
      <c r="D22" s="193">
        <v>0</v>
      </c>
      <c r="E22" s="193">
        <v>0</v>
      </c>
      <c r="F22" s="189">
        <f t="shared" si="0"/>
        <v>6</v>
      </c>
    </row>
    <row r="23" spans="1:6" ht="19.7" customHeight="1">
      <c r="A23" s="188" t="s">
        <v>42</v>
      </c>
      <c r="B23" s="193">
        <v>20</v>
      </c>
      <c r="C23" s="193">
        <v>0</v>
      </c>
      <c r="D23" s="193">
        <v>0</v>
      </c>
      <c r="E23" s="193">
        <v>0</v>
      </c>
      <c r="F23" s="189">
        <f t="shared" si="0"/>
        <v>20</v>
      </c>
    </row>
    <row r="24" spans="1:6" ht="19.7" customHeight="1">
      <c r="A24" s="188" t="s">
        <v>43</v>
      </c>
      <c r="B24" s="193">
        <v>17</v>
      </c>
      <c r="C24" s="193">
        <v>0</v>
      </c>
      <c r="D24" s="193">
        <v>1</v>
      </c>
      <c r="E24" s="193">
        <v>0</v>
      </c>
      <c r="F24" s="189">
        <f t="shared" si="0"/>
        <v>18</v>
      </c>
    </row>
    <row r="25" spans="1:6" ht="19.7" customHeight="1">
      <c r="A25" s="188" t="s">
        <v>44</v>
      </c>
      <c r="B25" s="193">
        <v>14</v>
      </c>
      <c r="C25" s="193">
        <v>1</v>
      </c>
      <c r="D25" s="193">
        <v>1</v>
      </c>
      <c r="E25" s="193">
        <v>0</v>
      </c>
      <c r="F25" s="181">
        <f t="shared" si="0"/>
        <v>16</v>
      </c>
    </row>
    <row r="26" spans="1:6" ht="19.7" customHeight="1">
      <c r="A26" s="188" t="s">
        <v>45</v>
      </c>
      <c r="B26" s="193">
        <v>7</v>
      </c>
      <c r="C26" s="193">
        <v>0</v>
      </c>
      <c r="D26" s="193">
        <v>1</v>
      </c>
      <c r="E26" s="193">
        <v>1</v>
      </c>
      <c r="F26" s="181">
        <f t="shared" si="0"/>
        <v>9</v>
      </c>
    </row>
    <row r="27" spans="1:6" ht="19.7" customHeight="1">
      <c r="A27" s="188" t="s">
        <v>46</v>
      </c>
      <c r="B27" s="193">
        <v>16</v>
      </c>
      <c r="C27" s="193">
        <v>0</v>
      </c>
      <c r="D27" s="193">
        <v>1</v>
      </c>
      <c r="E27" s="193">
        <v>0</v>
      </c>
      <c r="F27" s="181">
        <f t="shared" si="0"/>
        <v>17</v>
      </c>
    </row>
    <row r="28" spans="1:6" ht="19.7" customHeight="1">
      <c r="A28" s="188" t="s">
        <v>47</v>
      </c>
      <c r="B28" s="193">
        <v>15</v>
      </c>
      <c r="C28" s="193">
        <v>1</v>
      </c>
      <c r="D28" s="193">
        <v>0</v>
      </c>
      <c r="E28" s="193">
        <v>0</v>
      </c>
      <c r="F28" s="181">
        <f t="shared" si="0"/>
        <v>16</v>
      </c>
    </row>
    <row r="29" spans="1:6" ht="19.7" customHeight="1">
      <c r="A29" s="188" t="s">
        <v>48</v>
      </c>
      <c r="B29" s="193">
        <v>20</v>
      </c>
      <c r="C29" s="193">
        <v>0</v>
      </c>
      <c r="D29" s="193">
        <v>1</v>
      </c>
      <c r="E29" s="193">
        <v>0</v>
      </c>
      <c r="F29" s="181">
        <f t="shared" si="0"/>
        <v>21</v>
      </c>
    </row>
    <row r="30" spans="1:6" ht="19.7" customHeight="1">
      <c r="A30" s="188" t="s">
        <v>49</v>
      </c>
      <c r="B30" s="193">
        <v>22</v>
      </c>
      <c r="C30" s="193">
        <v>1</v>
      </c>
      <c r="D30" s="193">
        <v>0</v>
      </c>
      <c r="E30" s="193">
        <v>0</v>
      </c>
      <c r="F30" s="181">
        <f t="shared" si="0"/>
        <v>23</v>
      </c>
    </row>
    <row r="31" spans="1:6" ht="19.7" customHeight="1">
      <c r="A31" s="188" t="s">
        <v>50</v>
      </c>
      <c r="B31" s="193">
        <v>21</v>
      </c>
      <c r="C31" s="193">
        <v>0</v>
      </c>
      <c r="D31" s="193">
        <v>0</v>
      </c>
      <c r="E31" s="193">
        <v>0</v>
      </c>
      <c r="F31" s="181">
        <f t="shared" si="0"/>
        <v>21</v>
      </c>
    </row>
    <row r="32" spans="1:6" ht="19.7" customHeight="1">
      <c r="A32" s="188" t="s">
        <v>51</v>
      </c>
      <c r="B32" s="193">
        <v>22</v>
      </c>
      <c r="C32" s="193">
        <v>0</v>
      </c>
      <c r="D32" s="193">
        <v>0</v>
      </c>
      <c r="E32" s="193">
        <v>0</v>
      </c>
      <c r="F32" s="181">
        <f t="shared" si="0"/>
        <v>22</v>
      </c>
    </row>
    <row r="33" spans="1:6" ht="19.7" customHeight="1">
      <c r="A33" s="188" t="s">
        <v>52</v>
      </c>
      <c r="B33" s="193">
        <v>21</v>
      </c>
      <c r="C33" s="193">
        <v>1</v>
      </c>
      <c r="D33" s="193">
        <v>0</v>
      </c>
      <c r="E33" s="193">
        <v>0</v>
      </c>
      <c r="F33" s="181">
        <f t="shared" si="0"/>
        <v>22</v>
      </c>
    </row>
    <row r="34" spans="1:6" ht="19.7" customHeight="1">
      <c r="A34" s="188" t="s">
        <v>53</v>
      </c>
      <c r="B34" s="193">
        <v>13</v>
      </c>
      <c r="C34" s="193">
        <v>0</v>
      </c>
      <c r="D34" s="193">
        <v>0</v>
      </c>
      <c r="E34" s="193">
        <v>0</v>
      </c>
      <c r="F34" s="189">
        <f t="shared" si="0"/>
        <v>13</v>
      </c>
    </row>
    <row r="35" spans="1:6" ht="19.7" customHeight="1">
      <c r="A35" s="188" t="s">
        <v>54</v>
      </c>
      <c r="B35" s="193">
        <v>13</v>
      </c>
      <c r="C35" s="193">
        <v>0</v>
      </c>
      <c r="D35" s="193">
        <v>0</v>
      </c>
      <c r="E35" s="193">
        <v>0</v>
      </c>
      <c r="F35" s="189">
        <f t="shared" si="0"/>
        <v>13</v>
      </c>
    </row>
    <row r="36" spans="1:6" ht="19.7" customHeight="1">
      <c r="A36" s="188" t="s">
        <v>55</v>
      </c>
      <c r="B36" s="193">
        <v>16</v>
      </c>
      <c r="C36" s="193">
        <v>0</v>
      </c>
      <c r="D36" s="193">
        <v>0</v>
      </c>
      <c r="E36" s="193">
        <v>0</v>
      </c>
      <c r="F36" s="189">
        <f t="shared" si="0"/>
        <v>16</v>
      </c>
    </row>
    <row r="37" spans="1:6" s="26" customFormat="1" ht="19.7" customHeight="1">
      <c r="A37" s="188" t="s">
        <v>56</v>
      </c>
      <c r="B37" s="193">
        <v>13</v>
      </c>
      <c r="C37" s="193">
        <v>0</v>
      </c>
      <c r="D37" s="193">
        <v>2</v>
      </c>
      <c r="E37" s="193">
        <v>0</v>
      </c>
      <c r="F37" s="189">
        <f t="shared" si="0"/>
        <v>15</v>
      </c>
    </row>
    <row r="38" spans="1:6" ht="19.7" customHeight="1">
      <c r="A38" s="190" t="s">
        <v>57</v>
      </c>
      <c r="B38" s="193">
        <v>6</v>
      </c>
      <c r="C38" s="193">
        <v>0</v>
      </c>
      <c r="D38" s="193">
        <v>0</v>
      </c>
      <c r="E38" s="193">
        <v>0</v>
      </c>
      <c r="F38" s="189">
        <f t="shared" si="0"/>
        <v>6</v>
      </c>
    </row>
    <row r="39" spans="1:6" ht="16.5" customHeight="1" thickBot="1">
      <c r="A39" s="191"/>
      <c r="B39" s="100"/>
      <c r="C39" s="100"/>
      <c r="D39" s="100"/>
      <c r="E39" s="100">
        <v>0</v>
      </c>
      <c r="F39" s="192" t="s">
        <v>58</v>
      </c>
    </row>
    <row r="40" spans="1:6" ht="27.95" customHeight="1" thickTop="1">
      <c r="A40" s="249" t="s">
        <v>5</v>
      </c>
      <c r="B40" s="194">
        <f>SUM(B15:B39)</f>
        <v>287</v>
      </c>
      <c r="C40" s="194">
        <f>SUM(C15:C39)</f>
        <v>4</v>
      </c>
      <c r="D40" s="194">
        <f>SUM(D15:D39)</f>
        <v>7</v>
      </c>
      <c r="E40" s="194">
        <f>SUM(E15:E38)</f>
        <v>1</v>
      </c>
      <c r="F40" s="195">
        <f>SUM(B40:E40)</f>
        <v>299</v>
      </c>
    </row>
    <row r="41" spans="1:6" ht="27.95" customHeight="1">
      <c r="A41" s="20"/>
      <c r="B41" s="19"/>
      <c r="C41" s="19"/>
      <c r="D41" s="19"/>
      <c r="E41" s="19"/>
      <c r="F41" s="19"/>
    </row>
    <row r="42" spans="1:6" ht="8.25" customHeight="1">
      <c r="A42" s="17"/>
      <c r="B42" s="17"/>
      <c r="C42" s="17"/>
      <c r="D42" s="18"/>
      <c r="E42" s="18"/>
      <c r="F42" s="19"/>
    </row>
    <row r="43" spans="1:6" ht="35.25" customHeight="1">
      <c r="A43" s="20"/>
      <c r="B43" s="19"/>
      <c r="C43" s="19"/>
      <c r="D43" s="19"/>
      <c r="E43" s="19"/>
      <c r="F43" s="19"/>
    </row>
    <row r="44" spans="1:6" ht="35.25" customHeight="1">
      <c r="A44" s="20"/>
      <c r="B44" s="19"/>
      <c r="C44" s="19"/>
      <c r="D44" s="19"/>
      <c r="E44" s="19"/>
      <c r="F44" s="19"/>
    </row>
    <row r="45" spans="1:6" ht="35.25" customHeight="1">
      <c r="A45" s="20"/>
      <c r="B45" s="19"/>
      <c r="C45" s="19"/>
      <c r="D45" s="19"/>
      <c r="E45" s="19"/>
      <c r="F45" s="19"/>
    </row>
    <row r="46" spans="1:6" ht="35.25" customHeight="1">
      <c r="A46" s="20"/>
      <c r="B46" s="19"/>
      <c r="C46" s="19"/>
      <c r="D46" s="19"/>
      <c r="E46" s="19"/>
      <c r="F46" s="19"/>
    </row>
    <row r="47" spans="1:6" ht="51" customHeight="1">
      <c r="A47" s="20"/>
      <c r="B47" s="19"/>
      <c r="C47" s="19"/>
      <c r="D47" s="19"/>
      <c r="E47" s="19"/>
      <c r="F47" s="19"/>
    </row>
    <row r="48" spans="1:6" ht="13.5" customHeight="1">
      <c r="A48" s="20"/>
      <c r="B48" s="19"/>
      <c r="C48" s="19"/>
      <c r="D48" s="19"/>
      <c r="E48" s="19"/>
      <c r="F48" s="19"/>
    </row>
    <row r="49" spans="1:6" ht="18.75" customHeight="1">
      <c r="A49" s="20"/>
      <c r="B49" s="19"/>
      <c r="C49" s="19"/>
      <c r="D49" s="19"/>
      <c r="E49" s="19"/>
      <c r="F49" s="19"/>
    </row>
    <row r="50" spans="1:6" ht="30.95" customHeight="1">
      <c r="A50" s="21"/>
      <c r="B50" s="19"/>
      <c r="C50" s="19"/>
      <c r="D50" s="19"/>
      <c r="E50" s="19"/>
      <c r="F50" s="19"/>
    </row>
    <row r="51" spans="1:6" ht="30.95" customHeight="1">
      <c r="F51" s="19"/>
    </row>
    <row r="52" spans="1:6" ht="30.95" customHeight="1">
      <c r="F52" s="19"/>
    </row>
    <row r="53" spans="1:6" ht="30.95" customHeight="1">
      <c r="A53" s="22"/>
      <c r="B53" s="22"/>
      <c r="C53" s="22"/>
      <c r="D53" s="22"/>
      <c r="E53" s="22"/>
      <c r="F53" s="19"/>
    </row>
    <row r="54" spans="1:6" ht="30.95" customHeight="1">
      <c r="A54" s="16"/>
      <c r="B54" s="16"/>
      <c r="C54" s="16"/>
      <c r="D54" s="16"/>
      <c r="E54" s="16"/>
      <c r="F54" s="19"/>
    </row>
    <row r="55" spans="1:6" ht="30.95" customHeight="1">
      <c r="A55" s="7"/>
      <c r="B55" s="7"/>
      <c r="C55" s="7"/>
      <c r="D55" s="7"/>
      <c r="E55" s="7"/>
      <c r="F55" s="19"/>
    </row>
    <row r="56" spans="1:6" ht="30.95" customHeight="1">
      <c r="A56" s="20"/>
      <c r="B56" s="19"/>
      <c r="C56" s="19"/>
      <c r="D56" s="19"/>
      <c r="E56" s="19"/>
      <c r="F56" s="19"/>
    </row>
    <row r="57" spans="1:6" ht="30.95" customHeight="1">
      <c r="A57" s="20"/>
      <c r="B57" s="19"/>
      <c r="C57" s="19"/>
      <c r="D57" s="19"/>
      <c r="E57" s="19"/>
      <c r="F57" s="19"/>
    </row>
    <row r="58" spans="1:6" ht="30.95" customHeight="1">
      <c r="A58" s="20"/>
      <c r="B58" s="19"/>
      <c r="C58" s="19"/>
      <c r="D58" s="19"/>
      <c r="E58" s="19"/>
      <c r="F58" s="19"/>
    </row>
    <row r="59" spans="1:6" ht="30.95" customHeight="1">
      <c r="A59" s="20"/>
      <c r="B59" s="19"/>
      <c r="C59" s="19"/>
      <c r="D59" s="19"/>
      <c r="E59" s="19"/>
      <c r="F59" s="19"/>
    </row>
    <row r="60" spans="1:6" ht="30.95" customHeight="1">
      <c r="A60" s="20"/>
      <c r="B60" s="19"/>
      <c r="C60" s="19"/>
      <c r="D60" s="19"/>
      <c r="E60" s="19"/>
      <c r="F60" s="19"/>
    </row>
    <row r="61" spans="1:6" ht="30.95" customHeight="1">
      <c r="A61" s="23"/>
      <c r="B61" s="18"/>
      <c r="C61" s="18"/>
      <c r="D61" s="18"/>
      <c r="E61" s="18"/>
      <c r="F61" s="19"/>
    </row>
    <row r="62" spans="1:6" ht="30.95" customHeight="1">
      <c r="A62" s="20"/>
      <c r="B62" s="19"/>
      <c r="C62" s="19"/>
      <c r="D62" s="19"/>
      <c r="E62" s="19"/>
      <c r="F62" s="19"/>
    </row>
    <row r="63" spans="1:6" ht="30.95" customHeight="1">
      <c r="A63" s="20"/>
      <c r="B63" s="19"/>
      <c r="C63" s="19"/>
      <c r="D63" s="19"/>
      <c r="E63" s="19"/>
      <c r="F63" s="19"/>
    </row>
    <row r="64" spans="1:6" ht="30.95" customHeight="1">
      <c r="A64" s="21"/>
      <c r="B64" s="19"/>
      <c r="C64" s="19"/>
      <c r="D64" s="19"/>
      <c r="E64" s="19"/>
      <c r="F64" s="19"/>
    </row>
    <row r="65" spans="6:6" ht="15">
      <c r="F65" s="19"/>
    </row>
    <row r="66" spans="6:6" ht="15">
      <c r="F66" s="19"/>
    </row>
    <row r="67" spans="6:6" ht="15">
      <c r="F67" s="19"/>
    </row>
    <row r="68" spans="6:6" ht="15">
      <c r="F68" s="19"/>
    </row>
    <row r="69" spans="6:6" ht="15">
      <c r="F69" s="19"/>
    </row>
    <row r="70" spans="6:6" ht="15">
      <c r="F70" s="19"/>
    </row>
    <row r="71" spans="6:6" ht="15">
      <c r="F71" s="19"/>
    </row>
    <row r="72" spans="6:6" ht="15">
      <c r="F72" s="19"/>
    </row>
    <row r="73" spans="6:6" ht="15">
      <c r="F73" s="19"/>
    </row>
    <row r="74" spans="6:6" ht="15">
      <c r="F74" s="19"/>
    </row>
    <row r="75" spans="6:6" ht="15">
      <c r="F75" s="19"/>
    </row>
    <row r="76" spans="6:6" ht="15">
      <c r="F76" s="19"/>
    </row>
    <row r="77" spans="6:6" ht="15">
      <c r="F77" s="19"/>
    </row>
    <row r="78" spans="6:6" ht="15">
      <c r="F78" s="19"/>
    </row>
    <row r="79" spans="6:6" ht="15">
      <c r="F79" s="19"/>
    </row>
    <row r="80" spans="6:6" ht="15">
      <c r="F80" s="19"/>
    </row>
    <row r="81" spans="6:6" ht="15">
      <c r="F81" s="19"/>
    </row>
    <row r="82" spans="6:6" ht="15">
      <c r="F82" s="19"/>
    </row>
    <row r="83" spans="6:6" ht="15">
      <c r="F83" s="19"/>
    </row>
    <row r="84" spans="6:6" ht="15">
      <c r="F84" s="19"/>
    </row>
    <row r="85" spans="6:6" ht="15">
      <c r="F85" s="19"/>
    </row>
    <row r="86" spans="6:6" ht="15">
      <c r="F86" s="19"/>
    </row>
    <row r="87" spans="6:6" ht="15">
      <c r="F87" s="19"/>
    </row>
    <row r="88" spans="6:6" ht="15">
      <c r="F88" s="19"/>
    </row>
    <row r="89" spans="6:6" ht="15">
      <c r="F89" s="19"/>
    </row>
    <row r="90" spans="6:6" ht="15">
      <c r="F90" s="19"/>
    </row>
    <row r="91" spans="6:6" ht="15">
      <c r="F91" s="19"/>
    </row>
    <row r="92" spans="6:6" ht="15">
      <c r="F92" s="19"/>
    </row>
    <row r="93" spans="6:6" ht="15.75">
      <c r="F93" s="25"/>
    </row>
    <row r="94" spans="6:6" ht="15.75">
      <c r="F94" s="18"/>
    </row>
    <row r="95" spans="6:6" ht="15">
      <c r="F95" s="19"/>
    </row>
    <row r="96" spans="6:6" ht="15.75">
      <c r="F96" s="18"/>
    </row>
    <row r="97" spans="6:6" ht="15">
      <c r="F97" s="19"/>
    </row>
    <row r="98" spans="6:6" ht="15">
      <c r="F98" s="19"/>
    </row>
    <row r="99" spans="6:6" ht="15">
      <c r="F99" s="19"/>
    </row>
    <row r="102" spans="6:6" ht="15.75">
      <c r="F102" s="22"/>
    </row>
    <row r="103" spans="6:6">
      <c r="F103" s="16"/>
    </row>
    <row r="104" spans="6:6" ht="15">
      <c r="F104" s="7"/>
    </row>
    <row r="105" spans="6:6" ht="15">
      <c r="F105" s="19"/>
    </row>
    <row r="106" spans="6:6" ht="15">
      <c r="F106" s="19"/>
    </row>
    <row r="107" spans="6:6" ht="15">
      <c r="F107" s="19"/>
    </row>
    <row r="108" spans="6:6" ht="15">
      <c r="F108" s="19"/>
    </row>
    <row r="109" spans="6:6" ht="15">
      <c r="F109" s="19"/>
    </row>
    <row r="110" spans="6:6" ht="15.75">
      <c r="F110" s="18"/>
    </row>
    <row r="111" spans="6:6" ht="15">
      <c r="F111" s="19"/>
    </row>
    <row r="112" spans="6:6" ht="15">
      <c r="F112" s="19"/>
    </row>
    <row r="113" spans="6:6" ht="15">
      <c r="F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0"/>
  <sheetViews>
    <sheetView showGridLines="0" view="pageLayout" topLeftCell="A64" zoomScaleNormal="100" workbookViewId="0">
      <selection activeCell="E76" sqref="E76"/>
    </sheetView>
  </sheetViews>
  <sheetFormatPr baseColWidth="10" defaultRowHeight="12.75"/>
  <cols>
    <col min="1" max="1" width="2.5703125" style="15" customWidth="1"/>
    <col min="2" max="2" width="15.5703125" style="15" customWidth="1"/>
    <col min="3" max="3" width="14.5703125" style="15" customWidth="1"/>
    <col min="4" max="4" width="14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 ht="12.75" customHeight="1">
      <c r="B3" s="47"/>
      <c r="C3" s="47"/>
      <c r="D3" s="47"/>
      <c r="E3" s="47"/>
      <c r="F3" s="47"/>
      <c r="G3" s="47"/>
    </row>
    <row r="4" spans="2:7" ht="12.75" customHeight="1">
      <c r="B4" s="47"/>
      <c r="C4" s="47"/>
      <c r="D4" s="47"/>
      <c r="E4" s="47"/>
      <c r="F4" s="47"/>
      <c r="G4" s="47"/>
    </row>
    <row r="5" spans="2:7" ht="12.75" customHeight="1">
      <c r="B5" s="47"/>
      <c r="C5" s="47"/>
      <c r="D5" s="47"/>
      <c r="E5" s="47"/>
      <c r="F5" s="47"/>
      <c r="G5" s="47"/>
    </row>
    <row r="8" spans="2:7" ht="8.25" customHeight="1"/>
    <row r="9" spans="2:7" ht="30" customHeight="1">
      <c r="B9" s="103"/>
      <c r="C9" s="103"/>
      <c r="D9" s="103"/>
      <c r="E9" s="103"/>
      <c r="F9" s="103"/>
      <c r="G9" s="103"/>
    </row>
    <row r="10" spans="2:7">
      <c r="B10" s="16"/>
      <c r="C10" s="16"/>
      <c r="D10" s="16"/>
      <c r="E10" s="16"/>
      <c r="F10" s="16"/>
      <c r="G10" s="16"/>
    </row>
    <row r="11" spans="2:7" ht="40.5" customHeight="1"/>
    <row r="12" spans="2:7" ht="19.7" customHeight="1"/>
    <row r="13" spans="2:7" ht="32.25" customHeight="1">
      <c r="B13" s="336" t="s">
        <v>32</v>
      </c>
      <c r="C13" s="187" t="s">
        <v>174</v>
      </c>
      <c r="D13" s="337" t="s">
        <v>112</v>
      </c>
    </row>
    <row r="14" spans="2:7" ht="21.6" customHeight="1">
      <c r="B14" s="338" t="s">
        <v>34</v>
      </c>
      <c r="C14" s="188"/>
      <c r="D14" s="339">
        <v>2</v>
      </c>
    </row>
    <row r="15" spans="2:7" ht="21.6" customHeight="1">
      <c r="B15" s="338" t="s">
        <v>35</v>
      </c>
      <c r="C15" s="188"/>
      <c r="D15" s="339">
        <v>1</v>
      </c>
    </row>
    <row r="16" spans="2:7" ht="21.6" customHeight="1">
      <c r="B16" s="338" t="s">
        <v>36</v>
      </c>
      <c r="C16" s="188"/>
      <c r="D16" s="340">
        <v>3</v>
      </c>
    </row>
    <row r="17" spans="2:4" ht="21.6" customHeight="1">
      <c r="B17" s="338" t="s">
        <v>37</v>
      </c>
      <c r="C17" s="188"/>
      <c r="D17" s="340">
        <v>1</v>
      </c>
    </row>
    <row r="18" spans="2:4" ht="21.6" customHeight="1">
      <c r="B18" s="338" t="s">
        <v>38</v>
      </c>
      <c r="C18" s="188"/>
      <c r="D18" s="339">
        <v>0</v>
      </c>
    </row>
    <row r="19" spans="2:4" ht="21.6" customHeight="1">
      <c r="B19" s="338" t="s">
        <v>39</v>
      </c>
      <c r="C19" s="188"/>
      <c r="D19" s="339">
        <v>0</v>
      </c>
    </row>
    <row r="20" spans="2:4" ht="21.6" customHeight="1">
      <c r="B20" s="338" t="s">
        <v>40</v>
      </c>
      <c r="C20" s="188"/>
      <c r="D20" s="339">
        <v>0</v>
      </c>
    </row>
    <row r="21" spans="2:4" ht="21.6" customHeight="1">
      <c r="B21" s="338" t="s">
        <v>41</v>
      </c>
      <c r="C21" s="188"/>
      <c r="D21" s="339">
        <v>0</v>
      </c>
    </row>
    <row r="22" spans="2:4" ht="21.6" customHeight="1">
      <c r="B22" s="338" t="s">
        <v>42</v>
      </c>
      <c r="C22" s="188"/>
      <c r="D22" s="339">
        <v>1</v>
      </c>
    </row>
    <row r="23" spans="2:4" ht="21.6" customHeight="1">
      <c r="B23" s="338" t="s">
        <v>43</v>
      </c>
      <c r="C23" s="188">
        <v>1</v>
      </c>
      <c r="D23" s="339">
        <v>0</v>
      </c>
    </row>
    <row r="24" spans="2:4" ht="21.6" customHeight="1">
      <c r="B24" s="338" t="s">
        <v>44</v>
      </c>
      <c r="C24" s="188">
        <v>1</v>
      </c>
      <c r="D24" s="339">
        <v>0</v>
      </c>
    </row>
    <row r="25" spans="2:4" ht="21.6" customHeight="1">
      <c r="B25" s="338" t="s">
        <v>45</v>
      </c>
      <c r="C25" s="188"/>
      <c r="D25" s="339">
        <v>1</v>
      </c>
    </row>
    <row r="26" spans="2:4" ht="21.6" customHeight="1">
      <c r="B26" s="338" t="s">
        <v>46</v>
      </c>
      <c r="C26" s="188"/>
      <c r="D26" s="339">
        <v>0</v>
      </c>
    </row>
    <row r="27" spans="2:4" ht="21.6" customHeight="1">
      <c r="B27" s="338" t="s">
        <v>47</v>
      </c>
      <c r="C27" s="188"/>
      <c r="D27" s="339">
        <v>0</v>
      </c>
    </row>
    <row r="28" spans="2:4" ht="21.6" customHeight="1">
      <c r="B28" s="338" t="s">
        <v>48</v>
      </c>
      <c r="C28" s="188"/>
      <c r="D28" s="339">
        <v>2</v>
      </c>
    </row>
    <row r="29" spans="2:4" ht="21.6" customHeight="1">
      <c r="B29" s="338" t="s">
        <v>49</v>
      </c>
      <c r="C29" s="188"/>
      <c r="D29" s="339">
        <v>1</v>
      </c>
    </row>
    <row r="30" spans="2:4" ht="21.6" customHeight="1">
      <c r="B30" s="338" t="s">
        <v>50</v>
      </c>
      <c r="C30" s="188">
        <v>1</v>
      </c>
      <c r="D30" s="339">
        <v>0</v>
      </c>
    </row>
    <row r="31" spans="2:4" ht="21.6" customHeight="1">
      <c r="B31" s="338" t="s">
        <v>51</v>
      </c>
      <c r="C31" s="188"/>
      <c r="D31" s="339">
        <v>2</v>
      </c>
    </row>
    <row r="32" spans="2:4" ht="21.6" customHeight="1">
      <c r="B32" s="338" t="s">
        <v>52</v>
      </c>
      <c r="C32" s="188"/>
      <c r="D32" s="339">
        <v>3</v>
      </c>
    </row>
    <row r="33" spans="2:9" ht="21.6" customHeight="1">
      <c r="B33" s="338" t="s">
        <v>53</v>
      </c>
      <c r="C33" s="188"/>
      <c r="D33" s="339">
        <v>1</v>
      </c>
    </row>
    <row r="34" spans="2:9" ht="21.6" customHeight="1">
      <c r="B34" s="338" t="s">
        <v>54</v>
      </c>
      <c r="C34" s="188"/>
      <c r="D34" s="339">
        <v>6</v>
      </c>
    </row>
    <row r="35" spans="2:9" ht="21.6" customHeight="1">
      <c r="B35" s="338" t="s">
        <v>55</v>
      </c>
      <c r="C35" s="188"/>
      <c r="D35" s="340">
        <v>1</v>
      </c>
    </row>
    <row r="36" spans="2:9" s="26" customFormat="1" ht="21.6" customHeight="1">
      <c r="B36" s="338" t="s">
        <v>56</v>
      </c>
      <c r="C36" s="188"/>
      <c r="D36" s="339">
        <v>3</v>
      </c>
    </row>
    <row r="37" spans="2:9" ht="21.6" customHeight="1">
      <c r="B37" s="341" t="s">
        <v>57</v>
      </c>
      <c r="C37" s="190"/>
      <c r="D37" s="339">
        <v>4</v>
      </c>
    </row>
    <row r="38" spans="2:9" ht="14.25" customHeight="1">
      <c r="B38" s="342"/>
      <c r="C38" s="343"/>
      <c r="D38" s="344"/>
      <c r="E38" s="18"/>
      <c r="F38" s="18"/>
      <c r="G38" s="18"/>
      <c r="H38" s="19"/>
    </row>
    <row r="39" spans="2:9" ht="27.95" customHeight="1">
      <c r="B39" s="345" t="s">
        <v>5</v>
      </c>
      <c r="C39" s="346">
        <f>SUM(C14:C38)</f>
        <v>3</v>
      </c>
      <c r="D39" s="346">
        <f>SUM(D14:D38)</f>
        <v>32</v>
      </c>
      <c r="E39" s="18"/>
      <c r="F39" s="18"/>
      <c r="G39" s="18"/>
      <c r="H39" s="19"/>
    </row>
    <row r="40" spans="2:9" ht="27.95" customHeight="1">
      <c r="B40" s="17"/>
      <c r="C40" s="18"/>
      <c r="D40" s="18"/>
      <c r="E40" s="18"/>
      <c r="F40" s="18"/>
      <c r="G40" s="19"/>
    </row>
    <row r="41" spans="2:9" ht="27.95" customHeight="1">
      <c r="B41" s="17"/>
      <c r="C41" s="18"/>
      <c r="D41" s="18"/>
      <c r="E41" s="18"/>
      <c r="F41" s="18"/>
      <c r="G41" s="19"/>
    </row>
    <row r="42" spans="2:9" ht="27.95" customHeight="1">
      <c r="B42" s="17"/>
      <c r="C42" s="18"/>
      <c r="D42" s="18"/>
      <c r="E42" s="18"/>
      <c r="F42" s="18"/>
      <c r="G42" s="19"/>
    </row>
    <row r="43" spans="2:9" ht="27.95" customHeight="1">
      <c r="B43" s="17"/>
      <c r="C43" s="18"/>
      <c r="D43" s="18"/>
      <c r="E43" s="18"/>
      <c r="F43" s="18"/>
      <c r="G43" s="19"/>
    </row>
    <row r="44" spans="2:9" ht="27.95" customHeight="1">
      <c r="B44" s="17"/>
      <c r="C44" s="18"/>
      <c r="D44" s="18"/>
      <c r="E44" s="18"/>
      <c r="F44" s="18"/>
      <c r="G44" s="19"/>
    </row>
    <row r="45" spans="2:9" ht="30.95" customHeight="1">
      <c r="B45" s="104"/>
      <c r="C45" s="104"/>
      <c r="D45" s="104"/>
      <c r="E45" s="104"/>
      <c r="F45" s="104"/>
      <c r="G45" s="104"/>
      <c r="H45" s="51"/>
      <c r="I45" s="51"/>
    </row>
    <row r="46" spans="2:9" ht="30.95" customHeight="1">
      <c r="G46" s="19"/>
    </row>
    <row r="47" spans="2:9" ht="33" customHeight="1">
      <c r="B47" s="336" t="s">
        <v>32</v>
      </c>
      <c r="C47" s="187" t="s">
        <v>174</v>
      </c>
      <c r="D47" s="337" t="s">
        <v>112</v>
      </c>
      <c r="H47" s="19"/>
    </row>
    <row r="48" spans="2:9" ht="27.75" customHeight="1">
      <c r="B48" s="338" t="s">
        <v>115</v>
      </c>
      <c r="C48" s="347"/>
      <c r="D48" s="105">
        <v>0</v>
      </c>
      <c r="E48" s="22"/>
      <c r="F48" s="22"/>
      <c r="G48" s="22"/>
      <c r="H48" s="19"/>
    </row>
    <row r="49" spans="2:8" ht="27.75" customHeight="1">
      <c r="B49" s="338" t="s">
        <v>60</v>
      </c>
      <c r="C49" s="347"/>
      <c r="D49" s="106">
        <v>3</v>
      </c>
      <c r="E49" s="16"/>
      <c r="F49" s="16"/>
      <c r="G49" s="16"/>
      <c r="H49" s="19"/>
    </row>
    <row r="50" spans="2:8" ht="27.75" customHeight="1">
      <c r="B50" s="338" t="s">
        <v>61</v>
      </c>
      <c r="C50" s="347"/>
      <c r="D50" s="107">
        <v>3</v>
      </c>
      <c r="E50" s="7"/>
      <c r="F50" s="7"/>
      <c r="G50" s="7"/>
      <c r="H50" s="19"/>
    </row>
    <row r="51" spans="2:8" ht="27.75" customHeight="1">
      <c r="B51" s="338" t="s">
        <v>62</v>
      </c>
      <c r="C51" s="347"/>
      <c r="D51" s="107">
        <v>7</v>
      </c>
      <c r="E51" s="19"/>
      <c r="F51" s="19"/>
      <c r="G51" s="19"/>
      <c r="H51" s="19"/>
    </row>
    <row r="52" spans="2:8" ht="27.75" customHeight="1">
      <c r="B52" s="338" t="s">
        <v>63</v>
      </c>
      <c r="C52" s="347"/>
      <c r="D52" s="107">
        <v>5</v>
      </c>
      <c r="E52" s="19"/>
      <c r="F52" s="19"/>
      <c r="G52" s="19"/>
      <c r="H52" s="19"/>
    </row>
    <row r="53" spans="2:8" ht="27.75" customHeight="1">
      <c r="B53" s="338" t="s">
        <v>64</v>
      </c>
      <c r="C53" s="347"/>
      <c r="D53" s="108">
        <v>2</v>
      </c>
      <c r="E53" s="19"/>
      <c r="F53" s="19"/>
      <c r="G53" s="19"/>
      <c r="H53" s="19"/>
    </row>
    <row r="54" spans="2:8" ht="27.75" customHeight="1">
      <c r="B54" s="338" t="s">
        <v>65</v>
      </c>
      <c r="C54" s="347"/>
      <c r="D54" s="106">
        <v>4</v>
      </c>
      <c r="E54" s="19"/>
      <c r="F54" s="19"/>
      <c r="G54" s="19"/>
      <c r="H54" s="19"/>
    </row>
    <row r="55" spans="2:8" ht="27.75" customHeight="1">
      <c r="B55" s="338" t="s">
        <v>66</v>
      </c>
      <c r="C55" s="347"/>
      <c r="D55" s="106">
        <v>3</v>
      </c>
      <c r="E55" s="19"/>
      <c r="F55" s="19"/>
      <c r="G55" s="19"/>
      <c r="H55" s="19"/>
    </row>
    <row r="56" spans="2:8" ht="27.75" customHeight="1">
      <c r="B56" s="338" t="s">
        <v>67</v>
      </c>
      <c r="C56" s="347"/>
      <c r="D56" s="106">
        <v>0</v>
      </c>
      <c r="E56" s="18"/>
      <c r="F56" s="18"/>
      <c r="G56" s="18"/>
      <c r="H56" s="19"/>
    </row>
    <row r="57" spans="2:8" ht="27.75" customHeight="1">
      <c r="B57" s="338" t="s">
        <v>68</v>
      </c>
      <c r="C57" s="347"/>
      <c r="D57" s="106">
        <v>2</v>
      </c>
      <c r="E57" s="19"/>
      <c r="F57" s="19"/>
      <c r="G57" s="19"/>
      <c r="H57" s="19"/>
    </row>
    <row r="58" spans="2:8" ht="27.75" customHeight="1">
      <c r="B58" s="338" t="s">
        <v>69</v>
      </c>
      <c r="C58" s="347"/>
      <c r="D58" s="106">
        <v>2</v>
      </c>
      <c r="E58" s="19"/>
      <c r="F58" s="19"/>
      <c r="G58" s="19"/>
      <c r="H58" s="19"/>
    </row>
    <row r="59" spans="2:8" ht="27.75" customHeight="1">
      <c r="B59" s="338" t="s">
        <v>70</v>
      </c>
      <c r="C59" s="347"/>
      <c r="D59" s="106">
        <v>0</v>
      </c>
      <c r="E59" s="19"/>
      <c r="F59" s="19"/>
      <c r="G59" s="19"/>
      <c r="H59" s="19"/>
    </row>
    <row r="60" spans="2:8" ht="27.75" customHeight="1">
      <c r="B60" s="338" t="s">
        <v>71</v>
      </c>
      <c r="C60" s="347"/>
      <c r="D60" s="106">
        <v>0</v>
      </c>
      <c r="H60" s="19"/>
    </row>
    <row r="61" spans="2:8" ht="27.75" customHeight="1">
      <c r="B61" s="338" t="s">
        <v>72</v>
      </c>
      <c r="C61" s="347"/>
      <c r="D61" s="106">
        <v>0</v>
      </c>
      <c r="H61" s="19"/>
    </row>
    <row r="62" spans="2:8" ht="27.75" customHeight="1">
      <c r="B62" s="338" t="s">
        <v>73</v>
      </c>
      <c r="C62" s="347"/>
      <c r="D62" s="106">
        <v>0</v>
      </c>
      <c r="H62" s="19"/>
    </row>
    <row r="63" spans="2:8" ht="27.75" customHeight="1">
      <c r="B63" s="338" t="s">
        <v>74</v>
      </c>
      <c r="C63" s="347"/>
      <c r="D63" s="106">
        <v>0</v>
      </c>
      <c r="H63" s="19"/>
    </row>
    <row r="64" spans="2:8" ht="21.6" customHeight="1">
      <c r="B64" s="338" t="s">
        <v>108</v>
      </c>
      <c r="C64" s="347"/>
      <c r="D64" s="106">
        <v>1</v>
      </c>
      <c r="H64" s="19"/>
    </row>
    <row r="65" spans="2:8" ht="21.6" customHeight="1">
      <c r="B65" s="109" t="s">
        <v>5</v>
      </c>
      <c r="C65" s="348"/>
      <c r="D65" s="110">
        <f>SUM(D48:D64)</f>
        <v>32</v>
      </c>
      <c r="H65" s="19"/>
    </row>
    <row r="66" spans="2:8" ht="21.95" customHeight="1">
      <c r="G66" s="19"/>
    </row>
    <row r="67" spans="2:8" ht="3.75" customHeight="1">
      <c r="G67" s="19"/>
    </row>
    <row r="68" spans="2:8" ht="13.5" customHeight="1">
      <c r="B68" s="392"/>
      <c r="C68" s="392"/>
      <c r="G68" s="19"/>
    </row>
    <row r="69" spans="2:8" ht="21.95" customHeight="1" thickBot="1">
      <c r="G69" s="19"/>
    </row>
    <row r="70" spans="2:8" ht="58.5" customHeight="1" thickBot="1">
      <c r="B70" s="390" t="s">
        <v>119</v>
      </c>
      <c r="C70" s="391"/>
      <c r="E70" s="393" t="s">
        <v>107</v>
      </c>
      <c r="F70" s="394"/>
      <c r="G70" s="19"/>
    </row>
    <row r="71" spans="2:8" ht="15.75" customHeight="1">
      <c r="B71" s="250" t="s">
        <v>120</v>
      </c>
      <c r="C71" s="251" t="s">
        <v>104</v>
      </c>
      <c r="E71" s="254" t="s">
        <v>14</v>
      </c>
      <c r="F71" s="256">
        <v>27</v>
      </c>
      <c r="G71" s="19"/>
    </row>
    <row r="72" spans="2:8" ht="16.5" thickBot="1">
      <c r="B72" s="252" t="s">
        <v>102</v>
      </c>
      <c r="C72" s="258">
        <v>30</v>
      </c>
      <c r="E72" s="255" t="s">
        <v>15</v>
      </c>
      <c r="F72" s="257">
        <v>2</v>
      </c>
      <c r="G72" s="19"/>
    </row>
    <row r="73" spans="2:8" ht="15.75">
      <c r="B73" s="253" t="s">
        <v>103</v>
      </c>
      <c r="C73" s="259">
        <v>2</v>
      </c>
      <c r="G73" s="19"/>
    </row>
    <row r="74" spans="2:8" ht="15">
      <c r="G74" s="19"/>
    </row>
    <row r="75" spans="2:8" ht="27.75" customHeight="1">
      <c r="G75" s="19"/>
    </row>
    <row r="76" spans="2:8" ht="15">
      <c r="G76" s="19"/>
    </row>
    <row r="77" spans="2:8" ht="15">
      <c r="G77" s="19"/>
    </row>
    <row r="78" spans="2:8" ht="15">
      <c r="G78" s="19"/>
    </row>
    <row r="79" spans="2:8" ht="15">
      <c r="G79" s="19"/>
    </row>
    <row r="80" spans="2:8" ht="15.75">
      <c r="G80" s="25"/>
    </row>
    <row r="81" spans="7:7" ht="15.75">
      <c r="G81" s="18"/>
    </row>
    <row r="82" spans="7:7" ht="15">
      <c r="G82" s="19"/>
    </row>
    <row r="83" spans="7:7" ht="15.75">
      <c r="G83" s="18"/>
    </row>
    <row r="84" spans="7:7" ht="15">
      <c r="G84" s="19"/>
    </row>
    <row r="85" spans="7:7" ht="15">
      <c r="G85" s="19"/>
    </row>
    <row r="86" spans="7:7" ht="15">
      <c r="G86" s="19"/>
    </row>
    <row r="89" spans="7:7" ht="15.75">
      <c r="G89" s="22"/>
    </row>
    <row r="90" spans="7:7">
      <c r="G90" s="16"/>
    </row>
    <row r="91" spans="7:7" ht="15">
      <c r="G91" s="7"/>
    </row>
    <row r="92" spans="7:7" ht="15">
      <c r="G92" s="19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.75">
      <c r="G97" s="18"/>
    </row>
    <row r="98" spans="7:7" ht="15">
      <c r="G98" s="19"/>
    </row>
    <row r="99" spans="7:7" ht="15">
      <c r="G99" s="19"/>
    </row>
    <row r="100" spans="7:7" ht="15">
      <c r="G100" s="19"/>
    </row>
  </sheetData>
  <mergeCells count="3">
    <mergeCell ref="B70:C70"/>
    <mergeCell ref="B68:C68"/>
    <mergeCell ref="E70:F70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0"/>
  <sheetViews>
    <sheetView showGridLines="0" view="pageLayout" zoomScaleNormal="100" workbookViewId="0">
      <selection activeCell="B8" sqref="B8"/>
    </sheetView>
  </sheetViews>
  <sheetFormatPr baseColWidth="10" defaultRowHeight="12.75"/>
  <cols>
    <col min="1" max="1" width="10.5703125" style="15" customWidth="1"/>
    <col min="2" max="2" width="61.85546875" style="15" customWidth="1"/>
    <col min="3" max="3" width="35.7109375" style="15" customWidth="1"/>
    <col min="4" max="4" width="3.42578125" style="15" customWidth="1"/>
    <col min="5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>
      <c r="B3" s="50"/>
      <c r="C3" s="50"/>
    </row>
    <row r="4" spans="2:7" ht="26.25">
      <c r="B4" s="50"/>
      <c r="C4" s="50"/>
    </row>
    <row r="5" spans="2:7" ht="12.75" customHeight="1">
      <c r="B5" s="50"/>
      <c r="C5" s="50"/>
      <c r="D5" s="52"/>
      <c r="E5" s="52"/>
      <c r="F5" s="52"/>
      <c r="G5" s="52"/>
    </row>
    <row r="6" spans="2:7" ht="29.25" customHeight="1">
      <c r="D6" s="52"/>
      <c r="E6" s="52"/>
      <c r="F6" s="52"/>
      <c r="G6" s="52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60" t="s">
        <v>81</v>
      </c>
      <c r="C10" s="261" t="s">
        <v>82</v>
      </c>
    </row>
    <row r="11" spans="2:7" ht="21" customHeight="1">
      <c r="B11" s="292" t="s">
        <v>83</v>
      </c>
      <c r="C11" s="280">
        <v>475</v>
      </c>
    </row>
    <row r="12" spans="2:7" ht="20.25" customHeight="1">
      <c r="B12" s="287" t="s">
        <v>84</v>
      </c>
      <c r="C12" s="281">
        <v>385</v>
      </c>
    </row>
    <row r="13" spans="2:7" ht="18.75" customHeight="1">
      <c r="B13" s="287" t="s">
        <v>85</v>
      </c>
      <c r="C13" s="281">
        <v>359</v>
      </c>
    </row>
    <row r="14" spans="2:7" ht="16.5" customHeight="1">
      <c r="B14" s="287" t="s">
        <v>86</v>
      </c>
      <c r="C14" s="281">
        <v>1</v>
      </c>
    </row>
    <row r="15" spans="2:7" ht="27.95" customHeight="1">
      <c r="B15" s="287" t="s">
        <v>87</v>
      </c>
      <c r="C15" s="281">
        <v>64</v>
      </c>
    </row>
    <row r="16" spans="2:7" ht="18" customHeight="1" thickBot="1">
      <c r="B16" s="288" t="s">
        <v>88</v>
      </c>
      <c r="C16" s="282">
        <v>40</v>
      </c>
    </row>
    <row r="17" spans="2:3" ht="13.5" customHeight="1" thickBot="1">
      <c r="B17" s="264"/>
      <c r="C17" s="265"/>
    </row>
    <row r="18" spans="2:3" ht="18.75" customHeight="1" thickBot="1">
      <c r="B18" s="266" t="s">
        <v>101</v>
      </c>
      <c r="C18" s="267" t="s">
        <v>175</v>
      </c>
    </row>
    <row r="19" spans="2:3" ht="15.75" customHeight="1" thickBot="1">
      <c r="B19" s="268"/>
      <c r="C19" s="269"/>
    </row>
    <row r="20" spans="2:3" ht="21" customHeight="1" thickBot="1">
      <c r="B20" s="270" t="s">
        <v>89</v>
      </c>
      <c r="C20" s="271" t="s">
        <v>82</v>
      </c>
    </row>
    <row r="21" spans="2:3" ht="27.95" customHeight="1">
      <c r="B21" s="291" t="s">
        <v>90</v>
      </c>
      <c r="C21" s="283">
        <v>559</v>
      </c>
    </row>
    <row r="22" spans="2:3" ht="27.95" customHeight="1">
      <c r="B22" s="287" t="s">
        <v>91</v>
      </c>
      <c r="C22" s="284">
        <v>0</v>
      </c>
    </row>
    <row r="23" spans="2:3" ht="26.25" customHeight="1">
      <c r="B23" s="287" t="s">
        <v>92</v>
      </c>
      <c r="C23" s="281">
        <v>48</v>
      </c>
    </row>
    <row r="24" spans="2:3" ht="27.95" customHeight="1">
      <c r="B24" s="287" t="s">
        <v>93</v>
      </c>
      <c r="C24" s="281">
        <v>0</v>
      </c>
    </row>
    <row r="25" spans="2:3" ht="24" customHeight="1">
      <c r="B25" s="287" t="s">
        <v>94</v>
      </c>
      <c r="C25" s="281">
        <v>8</v>
      </c>
    </row>
    <row r="26" spans="2:3" ht="18.75" customHeight="1">
      <c r="B26" s="287" t="s">
        <v>95</v>
      </c>
      <c r="C26" s="281">
        <v>1</v>
      </c>
    </row>
    <row r="27" spans="2:3" ht="27.95" customHeight="1">
      <c r="B27" s="287" t="s">
        <v>157</v>
      </c>
      <c r="C27" s="281">
        <v>1</v>
      </c>
    </row>
    <row r="28" spans="2:3" ht="18.75" customHeight="1" thickBot="1">
      <c r="B28" s="262"/>
      <c r="C28" s="263"/>
    </row>
    <row r="29" spans="2:3" ht="21.75" customHeight="1" thickBot="1">
      <c r="B29" s="285" t="s">
        <v>113</v>
      </c>
      <c r="C29" s="286"/>
    </row>
    <row r="30" spans="2:3" ht="8.25" customHeight="1" thickBot="1">
      <c r="B30" s="272"/>
      <c r="C30" s="273"/>
    </row>
    <row r="31" spans="2:3" ht="25.5" customHeight="1" thickBot="1">
      <c r="B31" s="266" t="s">
        <v>100</v>
      </c>
      <c r="C31" s="274" t="s">
        <v>175</v>
      </c>
    </row>
    <row r="32" spans="2:3" ht="12.75" customHeight="1" thickBot="1">
      <c r="B32" s="275"/>
      <c r="C32" s="269"/>
    </row>
    <row r="33" spans="2:3" ht="21.75" customHeight="1">
      <c r="B33" s="276" t="s">
        <v>96</v>
      </c>
      <c r="C33" s="277" t="s">
        <v>5</v>
      </c>
    </row>
    <row r="34" spans="2:3" ht="19.5" customHeight="1">
      <c r="B34" s="287" t="s">
        <v>97</v>
      </c>
      <c r="C34" s="281">
        <v>99</v>
      </c>
    </row>
    <row r="35" spans="2:3" ht="27.95" customHeight="1">
      <c r="B35" s="287" t="s">
        <v>98</v>
      </c>
      <c r="C35" s="281">
        <v>157</v>
      </c>
    </row>
    <row r="36" spans="2:3" ht="25.5" customHeight="1" thickBot="1">
      <c r="B36" s="288" t="s">
        <v>99</v>
      </c>
      <c r="C36" s="282">
        <v>43</v>
      </c>
    </row>
    <row r="37" spans="2:3" ht="7.5" customHeight="1" thickBot="1">
      <c r="B37" s="278"/>
      <c r="C37" s="279"/>
    </row>
    <row r="38" spans="2:3" ht="27" customHeight="1" thickBot="1">
      <c r="B38" s="289" t="s">
        <v>5</v>
      </c>
      <c r="C38" s="290">
        <f>SUM(C34:C37)</f>
        <v>299</v>
      </c>
    </row>
    <row r="39" spans="2:3" ht="30" customHeight="1"/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45"/>
      <c r="C45" s="19"/>
    </row>
    <row r="46" spans="2:3" ht="30.95" customHeight="1">
      <c r="B46" s="395"/>
      <c r="C46" s="395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8"/>
  <sheetViews>
    <sheetView showGridLines="0" view="pageLayout" zoomScale="75" zoomScaleNormal="50" zoomScaleSheetLayoutView="75" zoomScalePageLayoutView="75" workbookViewId="0">
      <selection activeCell="D30" sqref="D30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ht="15" customHeight="1"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2:16" ht="15" customHeight="1"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9" spans="2:16" ht="30.75" customHeigh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1" spans="2:16">
      <c r="B11" s="4"/>
      <c r="C11" s="4"/>
    </row>
    <row r="12" spans="2:16" ht="36" customHeight="1">
      <c r="E12" s="43">
        <v>100</v>
      </c>
    </row>
    <row r="13" spans="2:16" ht="36" customHeight="1">
      <c r="B13" s="112" t="s">
        <v>0</v>
      </c>
      <c r="C13" s="113" t="s">
        <v>30</v>
      </c>
    </row>
    <row r="14" spans="2:16" ht="30.95" customHeight="1">
      <c r="B14" s="114" t="s">
        <v>142</v>
      </c>
      <c r="C14" s="92">
        <v>418</v>
      </c>
    </row>
    <row r="15" spans="2:16" ht="24.75" customHeight="1">
      <c r="B15" s="116" t="s">
        <v>145</v>
      </c>
      <c r="C15" s="71">
        <v>396</v>
      </c>
    </row>
    <row r="16" spans="2:16" ht="15" customHeight="1" thickBot="1">
      <c r="B16" s="85"/>
      <c r="C16" s="115"/>
    </row>
    <row r="17" spans="2:3" ht="57" thickTop="1">
      <c r="B17" s="117" t="s">
        <v>21</v>
      </c>
      <c r="C17" s="118">
        <f>C15*E12/C14-100</f>
        <v>-5.2631578947368354</v>
      </c>
    </row>
    <row r="23" spans="2:3" ht="15.75" thickBot="1"/>
    <row r="24" spans="2:3" ht="18.75">
      <c r="B24" s="120" t="s">
        <v>116</v>
      </c>
      <c r="C24" s="121">
        <v>170</v>
      </c>
    </row>
    <row r="25" spans="2:3" ht="18.75">
      <c r="B25" s="122" t="s">
        <v>123</v>
      </c>
      <c r="C25" s="123">
        <v>226</v>
      </c>
    </row>
    <row r="26" spans="2:3" ht="18.75">
      <c r="B26" s="122" t="s">
        <v>117</v>
      </c>
      <c r="C26" s="123"/>
    </row>
    <row r="27" spans="2:3" ht="19.5" thickBot="1">
      <c r="B27" s="124" t="s">
        <v>122</v>
      </c>
      <c r="C27" s="125"/>
    </row>
    <row r="28" spans="2:3" ht="21">
      <c r="B28" s="126"/>
      <c r="C28" s="297">
        <f>SUM(C24:C27)</f>
        <v>396</v>
      </c>
    </row>
    <row r="38" spans="1:11" ht="21.75" customHeight="1"/>
    <row r="44" spans="1:11" ht="15" customHeight="1">
      <c r="A44" s="52"/>
      <c r="B44" s="52"/>
      <c r="C44" s="52"/>
      <c r="D44" s="52"/>
      <c r="E44" s="52"/>
      <c r="F44" s="52"/>
      <c r="G44" s="52"/>
      <c r="H44" s="52"/>
    </row>
    <row r="45" spans="1:11" ht="15" customHeight="1">
      <c r="A45" s="52"/>
      <c r="B45" s="52"/>
      <c r="C45" s="52"/>
      <c r="D45" s="52"/>
      <c r="E45" s="52"/>
      <c r="F45" s="52"/>
      <c r="G45" s="52"/>
      <c r="H45" s="52"/>
    </row>
    <row r="46" spans="1:11" ht="15" customHeight="1">
      <c r="A46" s="52"/>
      <c r="B46" s="52"/>
      <c r="C46" s="52"/>
      <c r="D46" s="52"/>
      <c r="E46" s="52"/>
      <c r="F46" s="52"/>
      <c r="G46" s="52"/>
      <c r="H46" s="52"/>
    </row>
    <row r="48" spans="1:11" ht="15" customHeight="1">
      <c r="C48" s="53"/>
      <c r="D48" s="53"/>
      <c r="E48" s="53"/>
      <c r="F48" s="53"/>
      <c r="G48" s="53"/>
      <c r="H48" s="53"/>
      <c r="I48" s="53"/>
      <c r="J48" s="53"/>
      <c r="K48" s="53"/>
    </row>
    <row r="49" spans="2:11" ht="15" customHeight="1">
      <c r="C49" s="53"/>
      <c r="D49" s="53"/>
      <c r="E49" s="53"/>
      <c r="F49" s="53"/>
      <c r="G49" s="53"/>
      <c r="H49" s="53"/>
      <c r="I49" s="53"/>
      <c r="J49" s="53"/>
      <c r="K49" s="53"/>
    </row>
    <row r="50" spans="2:11" ht="15" customHeight="1">
      <c r="C50" s="53"/>
      <c r="D50" s="53"/>
      <c r="E50" s="53"/>
      <c r="F50" s="53"/>
      <c r="G50" s="53"/>
      <c r="H50" s="53"/>
      <c r="I50" s="53"/>
      <c r="J50" s="53"/>
      <c r="K50" s="53"/>
    </row>
    <row r="52" spans="2:11" ht="15.75" thickBot="1"/>
    <row r="53" spans="2:11" ht="21.75" thickBot="1">
      <c r="B53" s="396" t="s">
        <v>155</v>
      </c>
      <c r="C53" s="397"/>
      <c r="D53" s="126"/>
      <c r="E53" s="126"/>
      <c r="F53" s="126"/>
      <c r="G53" s="126"/>
      <c r="H53" s="126"/>
      <c r="I53" s="126"/>
    </row>
    <row r="54" spans="2:11" ht="21.75" thickBot="1">
      <c r="B54" s="126"/>
      <c r="C54" s="219"/>
      <c r="D54" s="126"/>
      <c r="E54" s="126"/>
      <c r="F54" s="126"/>
      <c r="G54" s="126"/>
      <c r="H54" s="400" t="s">
        <v>153</v>
      </c>
      <c r="I54" s="401"/>
      <c r="J54" s="402"/>
    </row>
    <row r="55" spans="2:11" ht="18.75">
      <c r="B55" s="128" t="s">
        <v>136</v>
      </c>
      <c r="C55" s="129">
        <v>334</v>
      </c>
      <c r="D55" s="126"/>
      <c r="E55" s="126"/>
      <c r="F55" s="126"/>
      <c r="G55" s="126"/>
      <c r="H55" s="403" t="s">
        <v>14</v>
      </c>
      <c r="I55" s="404"/>
      <c r="J55" s="294">
        <v>2</v>
      </c>
    </row>
    <row r="56" spans="2:11" ht="12" customHeight="1">
      <c r="B56" s="130"/>
      <c r="C56" s="131"/>
      <c r="D56" s="126"/>
      <c r="E56" s="126"/>
      <c r="F56" s="126"/>
      <c r="G56" s="126"/>
      <c r="H56" s="409"/>
      <c r="I56" s="410"/>
      <c r="J56" s="295"/>
    </row>
    <row r="57" spans="2:11" ht="18.75">
      <c r="B57" s="130" t="s">
        <v>137</v>
      </c>
      <c r="C57" s="131">
        <v>249</v>
      </c>
      <c r="D57" s="126"/>
      <c r="E57" s="126"/>
      <c r="F57" s="126"/>
      <c r="G57" s="126"/>
      <c r="H57" s="405" t="s">
        <v>154</v>
      </c>
      <c r="I57" s="406"/>
      <c r="J57" s="295">
        <v>8</v>
      </c>
    </row>
    <row r="58" spans="2:11" ht="9.75" customHeight="1">
      <c r="B58" s="130"/>
      <c r="C58" s="131"/>
      <c r="D58" s="126"/>
      <c r="E58" s="126"/>
      <c r="F58" s="126"/>
      <c r="G58" s="126"/>
      <c r="H58" s="409"/>
      <c r="I58" s="410"/>
      <c r="J58" s="295"/>
    </row>
    <row r="59" spans="2:11" ht="19.5" thickBot="1">
      <c r="B59" s="132" t="s">
        <v>138</v>
      </c>
      <c r="C59" s="133">
        <v>34</v>
      </c>
      <c r="D59" s="126"/>
      <c r="E59" s="126"/>
      <c r="F59" s="126"/>
      <c r="G59" s="126"/>
      <c r="H59" s="407" t="s">
        <v>5</v>
      </c>
      <c r="I59" s="408"/>
      <c r="J59" s="296">
        <v>10</v>
      </c>
    </row>
    <row r="60" spans="2:11" ht="18.75">
      <c r="B60" s="127"/>
      <c r="C60" s="127"/>
      <c r="D60" s="126"/>
      <c r="E60" s="126"/>
      <c r="F60" s="126"/>
      <c r="G60" s="126"/>
      <c r="H60" s="126"/>
      <c r="I60" s="126"/>
    </row>
    <row r="61" spans="2:11" ht="15" customHeight="1">
      <c r="C61" s="134"/>
      <c r="D61" s="134"/>
      <c r="E61" s="134"/>
      <c r="F61" s="134"/>
      <c r="G61" s="134"/>
      <c r="H61" s="134"/>
      <c r="I61" s="134"/>
    </row>
    <row r="62" spans="2:11" ht="15" customHeight="1" thickBot="1">
      <c r="B62" s="134"/>
      <c r="C62" s="134"/>
      <c r="D62" s="134"/>
      <c r="E62" s="134"/>
      <c r="F62" s="134"/>
      <c r="G62" s="134"/>
      <c r="H62" s="134"/>
      <c r="I62" s="134"/>
      <c r="J62" s="53"/>
      <c r="K62" s="53"/>
    </row>
    <row r="63" spans="2:11" ht="24" customHeight="1" thickBot="1">
      <c r="B63" s="398" t="s">
        <v>92</v>
      </c>
      <c r="C63" s="399"/>
      <c r="D63" s="134"/>
      <c r="E63" s="134"/>
      <c r="F63" s="134"/>
      <c r="G63" s="134"/>
      <c r="H63" s="134"/>
      <c r="I63" s="134"/>
      <c r="J63" s="53"/>
      <c r="K63" s="53"/>
    </row>
    <row r="64" spans="2:11" ht="18.75">
      <c r="B64" s="126"/>
      <c r="C64" s="220"/>
      <c r="D64" s="126"/>
      <c r="E64" s="126"/>
      <c r="F64" s="126"/>
      <c r="G64" s="126"/>
      <c r="H64" s="126"/>
      <c r="I64" s="126"/>
    </row>
    <row r="65" spans="2:9" ht="2.25" customHeight="1" thickBot="1">
      <c r="B65" s="126"/>
      <c r="C65" s="126"/>
      <c r="D65" s="126"/>
      <c r="E65" s="126"/>
      <c r="F65" s="126"/>
      <c r="G65" s="126"/>
      <c r="H65" s="126"/>
      <c r="I65" s="126"/>
    </row>
    <row r="66" spans="2:9" ht="21.75" thickBot="1">
      <c r="B66" s="217" t="s">
        <v>92</v>
      </c>
      <c r="C66" s="218">
        <v>48</v>
      </c>
      <c r="D66" s="126"/>
      <c r="E66" s="126"/>
      <c r="F66" s="126"/>
      <c r="G66" s="126"/>
      <c r="H66" s="126"/>
      <c r="I66" s="126"/>
    </row>
    <row r="67" spans="2:9" ht="8.25" customHeight="1">
      <c r="B67" s="221"/>
      <c r="C67" s="293"/>
      <c r="D67" s="126"/>
      <c r="E67" s="126"/>
      <c r="F67" s="126"/>
      <c r="G67" s="126"/>
      <c r="H67" s="126"/>
      <c r="I67" s="126"/>
    </row>
    <row r="68" spans="2:9" ht="37.5">
      <c r="B68" s="222" t="s">
        <v>139</v>
      </c>
      <c r="C68" s="131">
        <v>0</v>
      </c>
      <c r="D68" s="126"/>
      <c r="E68" s="126"/>
      <c r="F68" s="126"/>
      <c r="G68" s="126"/>
      <c r="H68" s="126"/>
      <c r="I68" s="126"/>
    </row>
    <row r="69" spans="2:9" ht="6" customHeight="1">
      <c r="B69" s="122"/>
      <c r="C69" s="131"/>
      <c r="D69" s="126"/>
      <c r="E69" s="126"/>
      <c r="F69" s="126"/>
      <c r="G69" s="126"/>
      <c r="H69" s="126"/>
      <c r="I69" s="126"/>
    </row>
    <row r="70" spans="2:9" ht="18.75">
      <c r="B70" s="122" t="s">
        <v>140</v>
      </c>
      <c r="C70" s="131">
        <v>31</v>
      </c>
      <c r="D70" s="126"/>
      <c r="E70" s="126"/>
      <c r="F70" s="126"/>
      <c r="G70" s="126"/>
      <c r="H70" s="126"/>
      <c r="I70" s="126"/>
    </row>
    <row r="71" spans="2:9" ht="8.25" customHeight="1">
      <c r="B71" s="122"/>
      <c r="C71" s="131"/>
      <c r="D71" s="126"/>
      <c r="E71" s="126"/>
      <c r="F71" s="126"/>
      <c r="G71" s="126"/>
      <c r="H71" s="126"/>
      <c r="I71" s="126"/>
    </row>
    <row r="72" spans="2:9" ht="18.75">
      <c r="B72" s="122" t="s">
        <v>141</v>
      </c>
      <c r="C72" s="131">
        <v>4</v>
      </c>
      <c r="D72" s="126"/>
      <c r="E72" s="126"/>
      <c r="F72" s="126"/>
      <c r="G72" s="126"/>
      <c r="H72" s="126"/>
      <c r="I72" s="126"/>
    </row>
    <row r="73" spans="2:9" ht="8.25" customHeight="1">
      <c r="B73" s="122"/>
      <c r="C73" s="131"/>
      <c r="D73" s="126"/>
      <c r="E73" s="126"/>
      <c r="F73" s="126"/>
      <c r="G73" s="126"/>
      <c r="H73" s="126"/>
      <c r="I73" s="126"/>
    </row>
    <row r="74" spans="2:9" ht="18.75">
      <c r="B74" s="122" t="s">
        <v>138</v>
      </c>
      <c r="C74" s="131">
        <v>13</v>
      </c>
      <c r="D74" s="126"/>
      <c r="E74" s="126"/>
      <c r="F74" s="126"/>
      <c r="G74" s="126"/>
      <c r="H74" s="126"/>
      <c r="I74" s="126"/>
    </row>
    <row r="75" spans="2:9" ht="6.75" customHeight="1">
      <c r="B75" s="349"/>
      <c r="C75" s="350"/>
      <c r="D75" s="126"/>
      <c r="E75" s="126"/>
      <c r="F75" s="126"/>
      <c r="G75" s="126"/>
      <c r="H75" s="126"/>
      <c r="I75" s="126"/>
    </row>
    <row r="76" spans="2:9" ht="18.75">
      <c r="B76" s="349" t="s">
        <v>14</v>
      </c>
      <c r="C76" s="350">
        <v>23</v>
      </c>
      <c r="D76" s="126"/>
      <c r="E76" s="126"/>
      <c r="F76" s="126"/>
      <c r="G76" s="126"/>
      <c r="H76" s="126"/>
      <c r="I76" s="126"/>
    </row>
    <row r="77" spans="2:9" ht="7.5" customHeight="1">
      <c r="B77" s="349"/>
      <c r="C77" s="350"/>
      <c r="D77" s="126"/>
      <c r="E77" s="126"/>
      <c r="F77" s="126"/>
      <c r="G77" s="126"/>
      <c r="H77" s="126"/>
      <c r="I77" s="126"/>
    </row>
    <row r="78" spans="2:9" ht="25.5" customHeight="1" thickBot="1">
      <c r="B78" s="124" t="s">
        <v>176</v>
      </c>
      <c r="C78" s="133">
        <v>25</v>
      </c>
      <c r="D78" s="126"/>
      <c r="E78" s="126"/>
      <c r="F78" s="126"/>
      <c r="G78" s="126"/>
      <c r="H78" s="126"/>
      <c r="I78" s="126"/>
    </row>
  </sheetData>
  <mergeCells count="8">
    <mergeCell ref="B53:C53"/>
    <mergeCell ref="B63:C63"/>
    <mergeCell ref="H54:J54"/>
    <mergeCell ref="H55:I55"/>
    <mergeCell ref="H57:I57"/>
    <mergeCell ref="H59:I59"/>
    <mergeCell ref="H56:I56"/>
    <mergeCell ref="H58:I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JUZGADO CIVICO</vt:lpstr>
      <vt:lpstr>DEFENSORIA DE OFICIO</vt:lpstr>
      <vt:lpstr>TAMIZAJES</vt:lpstr>
      <vt:lpstr>MEDIACION</vt:lpstr>
      <vt:lpstr>ÁREA MEDICA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2025-09-06T17:46:08Z</cp:lastPrinted>
  <dcterms:created xsi:type="dcterms:W3CDTF">2014-01-30T18:25:03Z</dcterms:created>
  <dcterms:modified xsi:type="dcterms:W3CDTF">2025-09-06T17:46:42Z</dcterms:modified>
</cp:coreProperties>
</file>